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8595" firstSheet="1" activeTab="1"/>
  </bookViews>
  <sheets>
    <sheet name="MONTHENTRY" sheetId="8" state="hidden" r:id="rId1"/>
    <sheet name="FG" sheetId="12" r:id="rId2"/>
    <sheet name="SG Details" sheetId="1" r:id="rId3"/>
    <sheet name="LGC Details" sheetId="2" r:id="rId4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Details'!$A$2:$O$54</definedName>
    <definedName name="_xlnm.Print_Titles" localSheetId="3">'LGC Details'!$1:$7</definedName>
  </definedNames>
  <calcPr calcId="162913"/>
</workbook>
</file>

<file path=xl/calcChain.xml><?xml version="1.0" encoding="utf-8"?>
<calcChain xmlns="http://schemas.openxmlformats.org/spreadsheetml/2006/main">
  <c r="E14" i="12" l="1"/>
  <c r="D14" i="12"/>
  <c r="C14" i="12"/>
  <c r="Q413" i="2" l="1"/>
  <c r="I9" i="2"/>
  <c r="E414" i="2" l="1"/>
  <c r="F39" i="1" l="1"/>
  <c r="F34" i="1"/>
  <c r="C27" i="12"/>
  <c r="E26" i="12"/>
  <c r="H26" i="12" s="1"/>
  <c r="E25" i="12"/>
  <c r="H25" i="12" s="1"/>
  <c r="E24" i="12"/>
  <c r="H24" i="12" s="1"/>
  <c r="E23" i="12"/>
  <c r="H23" i="12" s="1"/>
  <c r="E22" i="12"/>
  <c r="H22" i="12" s="1"/>
  <c r="F13" i="12"/>
  <c r="F12" i="12" l="1"/>
  <c r="F11" i="12"/>
  <c r="F10" i="12"/>
  <c r="F9" i="12"/>
  <c r="F8" i="12"/>
  <c r="F7" i="12"/>
  <c r="F6" i="12"/>
  <c r="F14" i="12" l="1"/>
  <c r="L47" i="1"/>
  <c r="K47" i="1"/>
  <c r="I47" i="1"/>
  <c r="H47" i="1"/>
  <c r="G47" i="1"/>
  <c r="E47" i="1"/>
  <c r="D47" i="1"/>
  <c r="M39" i="1"/>
  <c r="M34" i="1"/>
  <c r="J39" i="1"/>
  <c r="N39" i="1" s="1"/>
  <c r="J34" i="1"/>
  <c r="F46" i="1"/>
  <c r="M46" i="1" s="1"/>
  <c r="F45" i="1"/>
  <c r="M45" i="1" s="1"/>
  <c r="F44" i="1"/>
  <c r="M44" i="1" s="1"/>
  <c r="F43" i="1"/>
  <c r="M43" i="1" s="1"/>
  <c r="F42" i="1"/>
  <c r="M42" i="1" s="1"/>
  <c r="F41" i="1"/>
  <c r="M41" i="1" s="1"/>
  <c r="F40" i="1"/>
  <c r="M40" i="1" s="1"/>
  <c r="F38" i="1"/>
  <c r="M38" i="1" s="1"/>
  <c r="F37" i="1"/>
  <c r="M37" i="1" s="1"/>
  <c r="F36" i="1"/>
  <c r="M36" i="1" s="1"/>
  <c r="F35" i="1"/>
  <c r="J35" i="1" s="1"/>
  <c r="N35" i="1" s="1"/>
  <c r="F33" i="1"/>
  <c r="M33" i="1" s="1"/>
  <c r="F32" i="1"/>
  <c r="M32" i="1" s="1"/>
  <c r="F31" i="1"/>
  <c r="M31" i="1" s="1"/>
  <c r="F30" i="1"/>
  <c r="M30" i="1" s="1"/>
  <c r="F29" i="1"/>
  <c r="M29" i="1" s="1"/>
  <c r="F28" i="1"/>
  <c r="M28" i="1" s="1"/>
  <c r="F27" i="1"/>
  <c r="M27" i="1" s="1"/>
  <c r="F26" i="1"/>
  <c r="M26" i="1" s="1"/>
  <c r="F25" i="1"/>
  <c r="M25" i="1" s="1"/>
  <c r="F24" i="1"/>
  <c r="M24" i="1" s="1"/>
  <c r="F23" i="1"/>
  <c r="J23" i="1" s="1"/>
  <c r="N23" i="1" s="1"/>
  <c r="F22" i="1"/>
  <c r="M22" i="1" s="1"/>
  <c r="F21" i="1"/>
  <c r="M21" i="1" s="1"/>
  <c r="F20" i="1"/>
  <c r="M20" i="1" s="1"/>
  <c r="F19" i="1"/>
  <c r="J19" i="1" s="1"/>
  <c r="N19" i="1" s="1"/>
  <c r="F18" i="1"/>
  <c r="M18" i="1" s="1"/>
  <c r="F17" i="1"/>
  <c r="M17" i="1" s="1"/>
  <c r="F16" i="1"/>
  <c r="M16" i="1" s="1"/>
  <c r="F15" i="1"/>
  <c r="M15" i="1" s="1"/>
  <c r="F14" i="1"/>
  <c r="M14" i="1" s="1"/>
  <c r="F13" i="1"/>
  <c r="M13" i="1" s="1"/>
  <c r="F12" i="1"/>
  <c r="F11" i="1"/>
  <c r="E27" i="12"/>
  <c r="G27" i="12"/>
  <c r="F27" i="12"/>
  <c r="D27" i="12"/>
  <c r="J11" i="1" l="1"/>
  <c r="H27" i="12"/>
  <c r="J37" i="1"/>
  <c r="N37" i="1" s="1"/>
  <c r="M11" i="1"/>
  <c r="F47" i="1"/>
  <c r="M35" i="1"/>
  <c r="J13" i="1"/>
  <c r="N13" i="1" s="1"/>
  <c r="J17" i="1"/>
  <c r="N17" i="1" s="1"/>
  <c r="J21" i="1"/>
  <c r="N21" i="1" s="1"/>
  <c r="J25" i="1"/>
  <c r="N25" i="1" s="1"/>
  <c r="J29" i="1"/>
  <c r="N29" i="1" s="1"/>
  <c r="J33" i="1"/>
  <c r="N33" i="1" s="1"/>
  <c r="J43" i="1"/>
  <c r="N43" i="1" s="1"/>
  <c r="M19" i="1"/>
  <c r="M23" i="1"/>
  <c r="J15" i="1"/>
  <c r="N15" i="1" s="1"/>
  <c r="J27" i="1"/>
  <c r="N27" i="1" s="1"/>
  <c r="J31" i="1"/>
  <c r="N31" i="1" s="1"/>
  <c r="J41" i="1"/>
  <c r="N41" i="1" s="1"/>
  <c r="J45" i="1"/>
  <c r="N45" i="1" s="1"/>
  <c r="J12" i="1"/>
  <c r="N12" i="1" s="1"/>
  <c r="J14" i="1"/>
  <c r="N14" i="1" s="1"/>
  <c r="J16" i="1"/>
  <c r="N16" i="1" s="1"/>
  <c r="J18" i="1"/>
  <c r="N18" i="1" s="1"/>
  <c r="J20" i="1"/>
  <c r="N20" i="1" s="1"/>
  <c r="J22" i="1"/>
  <c r="N22" i="1" s="1"/>
  <c r="J24" i="1"/>
  <c r="N24" i="1" s="1"/>
  <c r="J26" i="1"/>
  <c r="N26" i="1" s="1"/>
  <c r="J28" i="1"/>
  <c r="N28" i="1" s="1"/>
  <c r="J30" i="1"/>
  <c r="N30" i="1" s="1"/>
  <c r="J32" i="1"/>
  <c r="N32" i="1" s="1"/>
  <c r="J36" i="1"/>
  <c r="N36" i="1" s="1"/>
  <c r="J38" i="1"/>
  <c r="N38" i="1" s="1"/>
  <c r="J40" i="1"/>
  <c r="N40" i="1" s="1"/>
  <c r="J42" i="1"/>
  <c r="N42" i="1" s="1"/>
  <c r="J44" i="1"/>
  <c r="N44" i="1" s="1"/>
  <c r="J46" i="1"/>
  <c r="N46" i="1" s="1"/>
  <c r="M12" i="1"/>
  <c r="N34" i="1"/>
  <c r="M47" i="1" l="1"/>
  <c r="J47" i="1"/>
  <c r="N11" i="1"/>
  <c r="N47" i="1" s="1"/>
  <c r="S407" i="2" l="1"/>
  <c r="S406" i="2"/>
  <c r="S403" i="2"/>
  <c r="S400" i="2"/>
  <c r="S399" i="2"/>
  <c r="S395" i="2"/>
  <c r="S393" i="2"/>
  <c r="S392" i="2"/>
  <c r="S391" i="2"/>
  <c r="S389" i="2"/>
  <c r="S387" i="2"/>
  <c r="S386" i="2"/>
  <c r="S382" i="2"/>
  <c r="S381" i="2"/>
  <c r="S379" i="2"/>
  <c r="S378" i="2"/>
  <c r="S374" i="2"/>
  <c r="S373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4" i="2"/>
  <c r="S351" i="2"/>
  <c r="S350" i="2"/>
  <c r="S348" i="2"/>
  <c r="S347" i="2"/>
  <c r="S346" i="2"/>
  <c r="S343" i="2"/>
  <c r="S342" i="2"/>
  <c r="S340" i="2"/>
  <c r="S339" i="2"/>
  <c r="S338" i="2"/>
  <c r="S335" i="2"/>
  <c r="S334" i="2"/>
  <c r="S332" i="2"/>
  <c r="S330" i="2"/>
  <c r="S329" i="2"/>
  <c r="S328" i="2"/>
  <c r="S325" i="2"/>
  <c r="S324" i="2"/>
  <c r="S322" i="2"/>
  <c r="S321" i="2"/>
  <c r="S320" i="2"/>
  <c r="S317" i="2"/>
  <c r="S316" i="2"/>
  <c r="S314" i="2"/>
  <c r="S313" i="2"/>
  <c r="S312" i="2"/>
  <c r="S309" i="2"/>
  <c r="S308" i="2"/>
  <c r="S306" i="2"/>
  <c r="S303" i="2"/>
  <c r="S302" i="2"/>
  <c r="S300" i="2"/>
  <c r="S299" i="2"/>
  <c r="S298" i="2"/>
  <c r="S297" i="2"/>
  <c r="S295" i="2"/>
  <c r="S294" i="2"/>
  <c r="S292" i="2"/>
  <c r="S291" i="2"/>
  <c r="S290" i="2"/>
  <c r="S286" i="2"/>
  <c r="S285" i="2"/>
  <c r="S284" i="2"/>
  <c r="S282" i="2"/>
  <c r="S281" i="2"/>
  <c r="S278" i="2"/>
  <c r="S277" i="2"/>
  <c r="S276" i="2"/>
  <c r="S275" i="2"/>
  <c r="S274" i="2"/>
  <c r="S273" i="2"/>
  <c r="S270" i="2"/>
  <c r="S269" i="2"/>
  <c r="S268" i="2"/>
  <c r="S267" i="2"/>
  <c r="S266" i="2"/>
  <c r="S265" i="2"/>
  <c r="S262" i="2"/>
  <c r="S261" i="2"/>
  <c r="S260" i="2"/>
  <c r="S259" i="2"/>
  <c r="S258" i="2"/>
  <c r="S257" i="2"/>
  <c r="S254" i="2"/>
  <c r="S253" i="2"/>
  <c r="S252" i="2"/>
  <c r="S250" i="2"/>
  <c r="S248" i="2"/>
  <c r="S246" i="2"/>
  <c r="S245" i="2"/>
  <c r="S244" i="2"/>
  <c r="S242" i="2"/>
  <c r="S240" i="2"/>
  <c r="S238" i="2"/>
  <c r="S237" i="2"/>
  <c r="S236" i="2"/>
  <c r="S234" i="2"/>
  <c r="S232" i="2"/>
  <c r="S230" i="2"/>
  <c r="S229" i="2"/>
  <c r="S228" i="2"/>
  <c r="S226" i="2"/>
  <c r="S223" i="2"/>
  <c r="S221" i="2"/>
  <c r="S218" i="2"/>
  <c r="S217" i="2"/>
  <c r="S215" i="2"/>
  <c r="S213" i="2"/>
  <c r="S211" i="2"/>
  <c r="S210" i="2"/>
  <c r="S209" i="2"/>
  <c r="S207" i="2"/>
  <c r="S203" i="2"/>
  <c r="S202" i="2"/>
  <c r="S199" i="2"/>
  <c r="S195" i="2"/>
  <c r="S194" i="2"/>
  <c r="S192" i="2"/>
  <c r="S191" i="2"/>
  <c r="S187" i="2"/>
  <c r="S186" i="2"/>
  <c r="S180" i="2"/>
  <c r="S177" i="2"/>
  <c r="S172" i="2"/>
  <c r="S169" i="2"/>
  <c r="S164" i="2"/>
  <c r="S162" i="2"/>
  <c r="S161" i="2"/>
  <c r="S155" i="2"/>
  <c r="S147" i="2"/>
  <c r="S140" i="2"/>
  <c r="S139" i="2"/>
  <c r="S136" i="2"/>
  <c r="S134" i="2"/>
  <c r="S132" i="2"/>
  <c r="S131" i="2"/>
  <c r="S130" i="2"/>
  <c r="S128" i="2"/>
  <c r="S127" i="2"/>
  <c r="S126" i="2"/>
  <c r="S124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99" i="2"/>
  <c r="S91" i="2"/>
  <c r="S81" i="2"/>
  <c r="S73" i="2"/>
  <c r="S65" i="2"/>
  <c r="S35" i="2"/>
  <c r="S61" i="2"/>
  <c r="S58" i="2"/>
  <c r="S54" i="2"/>
  <c r="S53" i="2"/>
  <c r="S50" i="2"/>
  <c r="S46" i="2"/>
  <c r="S45" i="2"/>
  <c r="S60" i="2"/>
  <c r="S55" i="2"/>
  <c r="S52" i="2"/>
  <c r="S40" i="2"/>
  <c r="S39" i="2"/>
  <c r="S37" i="2"/>
  <c r="S36" i="2"/>
  <c r="S32" i="2"/>
  <c r="S31" i="2"/>
  <c r="S29" i="2"/>
  <c r="S28" i="2"/>
  <c r="S57" i="2"/>
  <c r="S56" i="2"/>
  <c r="S49" i="2"/>
  <c r="S48" i="2"/>
  <c r="S47" i="2"/>
  <c r="S44" i="2"/>
  <c r="S42" i="2"/>
  <c r="S41" i="2"/>
  <c r="S38" i="2"/>
  <c r="S34" i="2"/>
  <c r="S33" i="2"/>
  <c r="S30" i="2"/>
  <c r="S22" i="2"/>
  <c r="S21" i="2"/>
  <c r="S16" i="2"/>
  <c r="S9" i="2"/>
  <c r="S20" i="2"/>
  <c r="S13" i="2"/>
  <c r="S12" i="2"/>
  <c r="S8" i="2"/>
  <c r="S14" i="2"/>
  <c r="I410" i="2"/>
  <c r="I402" i="2"/>
  <c r="I411" i="2"/>
  <c r="I403" i="2"/>
  <c r="I393" i="2"/>
  <c r="I392" i="2"/>
  <c r="I391" i="2"/>
  <c r="I390" i="2"/>
  <c r="I389" i="2"/>
  <c r="I412" i="2"/>
  <c r="I409" i="2"/>
  <c r="I408" i="2"/>
  <c r="I407" i="2"/>
  <c r="I406" i="2"/>
  <c r="I405" i="2"/>
  <c r="I404" i="2"/>
  <c r="I401" i="2"/>
  <c r="I400" i="2"/>
  <c r="I399" i="2"/>
  <c r="I398" i="2"/>
  <c r="I397" i="2"/>
  <c r="I396" i="2"/>
  <c r="I386" i="2"/>
  <c r="I385" i="2"/>
  <c r="I378" i="2"/>
  <c r="I377" i="2"/>
  <c r="I370" i="2"/>
  <c r="I369" i="2"/>
  <c r="I367" i="2"/>
  <c r="I366" i="2"/>
  <c r="I359" i="2"/>
  <c r="I358" i="2"/>
  <c r="I352" i="2"/>
  <c r="I351" i="2"/>
  <c r="I350" i="2"/>
  <c r="I344" i="2"/>
  <c r="I343" i="2"/>
  <c r="I342" i="2"/>
  <c r="I337" i="2"/>
  <c r="I333" i="2"/>
  <c r="I325" i="2"/>
  <c r="I317" i="2"/>
  <c r="I309" i="2"/>
  <c r="I306" i="2"/>
  <c r="I298" i="2"/>
  <c r="I295" i="2"/>
  <c r="I294" i="2"/>
  <c r="I293" i="2"/>
  <c r="I292" i="2"/>
  <c r="I291" i="2"/>
  <c r="I289" i="2"/>
  <c r="I287" i="2"/>
  <c r="I286" i="2"/>
  <c r="I285" i="2"/>
  <c r="I284" i="2"/>
  <c r="I283" i="2"/>
  <c r="I281" i="2"/>
  <c r="I279" i="2"/>
  <c r="I277" i="2"/>
  <c r="I276" i="2"/>
  <c r="I275" i="2"/>
  <c r="I274" i="2"/>
  <c r="I272" i="2"/>
  <c r="I271" i="2"/>
  <c r="I270" i="2"/>
  <c r="I269" i="2"/>
  <c r="I268" i="2"/>
  <c r="I267" i="2"/>
  <c r="I266" i="2"/>
  <c r="I265" i="2"/>
  <c r="I264" i="2"/>
  <c r="I263" i="2"/>
  <c r="I262" i="2"/>
  <c r="I257" i="2"/>
  <c r="I254" i="2"/>
  <c r="I249" i="2"/>
  <c r="I246" i="2"/>
  <c r="I239" i="2"/>
  <c r="I231" i="2"/>
  <c r="I236" i="2" l="1"/>
  <c r="I280" i="2"/>
  <c r="I288" i="2"/>
  <c r="I340" i="2"/>
  <c r="I368" i="2"/>
  <c r="I376" i="2"/>
  <c r="I384" i="2"/>
  <c r="I395" i="2"/>
  <c r="S159" i="2"/>
  <c r="S167" i="2"/>
  <c r="S175" i="2"/>
  <c r="S183" i="2"/>
  <c r="S256" i="2"/>
  <c r="S264" i="2"/>
  <c r="S272" i="2"/>
  <c r="S280" i="2"/>
  <c r="S288" i="2"/>
  <c r="S377" i="2"/>
  <c r="S385" i="2"/>
  <c r="S69" i="2"/>
  <c r="S77" i="2"/>
  <c r="S87" i="2"/>
  <c r="S95" i="2"/>
  <c r="S103" i="2"/>
  <c r="S151" i="2"/>
  <c r="S219" i="2"/>
  <c r="S296" i="2"/>
  <c r="S304" i="2"/>
  <c r="S310" i="2"/>
  <c r="S318" i="2"/>
  <c r="S326" i="2"/>
  <c r="S336" i="2"/>
  <c r="S344" i="2"/>
  <c r="S352" i="2"/>
  <c r="I310" i="2"/>
  <c r="I318" i="2"/>
  <c r="I326" i="2"/>
  <c r="I334" i="2"/>
  <c r="I371" i="2"/>
  <c r="I379" i="2"/>
  <c r="I387" i="2"/>
  <c r="S170" i="2"/>
  <c r="S200" i="2"/>
  <c r="S231" i="2"/>
  <c r="S239" i="2"/>
  <c r="S247" i="2"/>
  <c r="S283" i="2"/>
  <c r="S311" i="2"/>
  <c r="S319" i="2"/>
  <c r="S327" i="2"/>
  <c r="S337" i="2"/>
  <c r="S345" i="2"/>
  <c r="S353" i="2"/>
  <c r="I232" i="2"/>
  <c r="I240" i="2"/>
  <c r="I247" i="2"/>
  <c r="I255" i="2"/>
  <c r="I299" i="2"/>
  <c r="I307" i="2"/>
  <c r="I311" i="2"/>
  <c r="I319" i="2"/>
  <c r="I327" i="2"/>
  <c r="I335" i="2"/>
  <c r="I360" i="2"/>
  <c r="I365" i="2"/>
  <c r="I372" i="2"/>
  <c r="I380" i="2"/>
  <c r="S63" i="2"/>
  <c r="S71" i="2"/>
  <c r="S79" i="2"/>
  <c r="S89" i="2"/>
  <c r="S97" i="2"/>
  <c r="S105" i="2"/>
  <c r="S145" i="2"/>
  <c r="S185" i="2"/>
  <c r="S193" i="2"/>
  <c r="S201" i="2"/>
  <c r="S410" i="2"/>
  <c r="I273" i="2"/>
  <c r="I233" i="2"/>
  <c r="I241" i="2"/>
  <c r="I248" i="2"/>
  <c r="I256" i="2"/>
  <c r="I345" i="2"/>
  <c r="I353" i="2"/>
  <c r="I361" i="2"/>
  <c r="S64" i="2"/>
  <c r="S72" i="2"/>
  <c r="S80" i="2"/>
  <c r="S90" i="2"/>
  <c r="S98" i="2"/>
  <c r="S125" i="2"/>
  <c r="S133" i="2"/>
  <c r="S141" i="2"/>
  <c r="S146" i="2"/>
  <c r="S154" i="2"/>
  <c r="S206" i="2"/>
  <c r="S214" i="2"/>
  <c r="S222" i="2"/>
  <c r="S225" i="2"/>
  <c r="S233" i="2"/>
  <c r="S241" i="2"/>
  <c r="S249" i="2"/>
  <c r="I313" i="2"/>
  <c r="I321" i="2"/>
  <c r="I329" i="2"/>
  <c r="I338" i="2"/>
  <c r="I346" i="2"/>
  <c r="I354" i="2"/>
  <c r="I362" i="2"/>
  <c r="S142" i="2"/>
  <c r="S165" i="2"/>
  <c r="S173" i="2"/>
  <c r="S181" i="2"/>
  <c r="S375" i="2"/>
  <c r="S383" i="2"/>
  <c r="I314" i="2"/>
  <c r="I322" i="2"/>
  <c r="I330" i="2"/>
  <c r="I339" i="2"/>
  <c r="I347" i="2"/>
  <c r="I355" i="2"/>
  <c r="I375" i="2"/>
  <c r="I383" i="2"/>
  <c r="I394" i="2"/>
  <c r="S66" i="2"/>
  <c r="S74" i="2"/>
  <c r="S82" i="2"/>
  <c r="S92" i="2"/>
  <c r="S100" i="2"/>
  <c r="S135" i="2"/>
  <c r="S143" i="2"/>
  <c r="I234" i="2"/>
  <c r="I301" i="2"/>
  <c r="I374" i="2"/>
  <c r="I382" i="2"/>
  <c r="S24" i="2"/>
  <c r="S67" i="2"/>
  <c r="S75" i="2"/>
  <c r="S83" i="2"/>
  <c r="S85" i="2"/>
  <c r="S93" i="2"/>
  <c r="S101" i="2"/>
  <c r="S149" i="2"/>
  <c r="S157" i="2"/>
  <c r="S189" i="2"/>
  <c r="S197" i="2"/>
  <c r="I235" i="2"/>
  <c r="I250" i="2"/>
  <c r="I258" i="2"/>
  <c r="I302" i="2"/>
  <c r="I363" i="2"/>
  <c r="S17" i="2"/>
  <c r="S25" i="2"/>
  <c r="S68" i="2"/>
  <c r="S76" i="2"/>
  <c r="S86" i="2"/>
  <c r="S94" i="2"/>
  <c r="S102" i="2"/>
  <c r="S129" i="2"/>
  <c r="S137" i="2"/>
  <c r="S150" i="2"/>
  <c r="S160" i="2"/>
  <c r="S168" i="2"/>
  <c r="S176" i="2"/>
  <c r="S190" i="2"/>
  <c r="S198" i="2"/>
  <c r="I243" i="2"/>
  <c r="I251" i="2"/>
  <c r="I259" i="2"/>
  <c r="I303" i="2"/>
  <c r="I315" i="2"/>
  <c r="I323" i="2"/>
  <c r="I331" i="2"/>
  <c r="I348" i="2"/>
  <c r="I356" i="2"/>
  <c r="S10" i="2"/>
  <c r="S18" i="2"/>
  <c r="S26" i="2"/>
  <c r="S138" i="2"/>
  <c r="S401" i="2"/>
  <c r="S408" i="2"/>
  <c r="I229" i="2"/>
  <c r="I237" i="2"/>
  <c r="I244" i="2"/>
  <c r="I252" i="2"/>
  <c r="I260" i="2"/>
  <c r="I297" i="2"/>
  <c r="I304" i="2"/>
  <c r="I316" i="2"/>
  <c r="I324" i="2"/>
  <c r="I332" i="2"/>
  <c r="I341" i="2"/>
  <c r="I349" i="2"/>
  <c r="I357" i="2"/>
  <c r="S11" i="2"/>
  <c r="S19" i="2"/>
  <c r="S43" i="2"/>
  <c r="S51" i="2"/>
  <c r="S59" i="2"/>
  <c r="S70" i="2"/>
  <c r="S78" i="2"/>
  <c r="S88" i="2"/>
  <c r="S96" i="2"/>
  <c r="S104" i="2"/>
  <c r="S152" i="2"/>
  <c r="S178" i="2"/>
  <c r="S212" i="2"/>
  <c r="S220" i="2"/>
  <c r="S305" i="2"/>
  <c r="S380" i="2"/>
  <c r="S388" i="2"/>
  <c r="S394" i="2"/>
  <c r="S402" i="2"/>
  <c r="S409" i="2"/>
  <c r="I230" i="2"/>
  <c r="I238" i="2"/>
  <c r="I245" i="2"/>
  <c r="I253" i="2"/>
  <c r="I282" i="2"/>
  <c r="I290" i="2"/>
  <c r="I305" i="2"/>
  <c r="I413" i="2"/>
  <c r="S153" i="2"/>
  <c r="S163" i="2"/>
  <c r="S171" i="2"/>
  <c r="S179" i="2"/>
  <c r="S396" i="2"/>
  <c r="S404" i="2"/>
  <c r="S411" i="2"/>
  <c r="S397" i="2"/>
  <c r="I300" i="2"/>
  <c r="I312" i="2"/>
  <c r="I320" i="2"/>
  <c r="I328" i="2"/>
  <c r="I373" i="2"/>
  <c r="I381" i="2"/>
  <c r="S15" i="2"/>
  <c r="S23" i="2"/>
  <c r="S148" i="2"/>
  <c r="S156" i="2"/>
  <c r="S166" i="2"/>
  <c r="S174" i="2"/>
  <c r="S182" i="2"/>
  <c r="S188" i="2"/>
  <c r="S196" i="2"/>
  <c r="S204" i="2"/>
  <c r="S208" i="2"/>
  <c r="S216" i="2"/>
  <c r="S227" i="2"/>
  <c r="S235" i="2"/>
  <c r="S243" i="2"/>
  <c r="S251" i="2"/>
  <c r="S263" i="2"/>
  <c r="S271" i="2"/>
  <c r="S279" i="2"/>
  <c r="S287" i="2"/>
  <c r="S293" i="2"/>
  <c r="S301" i="2"/>
  <c r="S315" i="2"/>
  <c r="S323" i="2"/>
  <c r="S333" i="2"/>
  <c r="S341" i="2"/>
  <c r="S349" i="2"/>
  <c r="S376" i="2"/>
  <c r="S384" i="2"/>
  <c r="S398" i="2"/>
  <c r="F414" i="2"/>
  <c r="G414" i="2"/>
  <c r="H414" i="2"/>
  <c r="I261" i="2"/>
  <c r="I226" i="2"/>
  <c r="I223" i="2"/>
  <c r="I220" i="2"/>
  <c r="I218" i="2"/>
  <c r="I215" i="2"/>
  <c r="I213" i="2"/>
  <c r="I212" i="2"/>
  <c r="I210" i="2"/>
  <c r="I207" i="2"/>
  <c r="I205" i="2"/>
  <c r="I204" i="2"/>
  <c r="I199" i="2"/>
  <c r="I197" i="2"/>
  <c r="I194" i="2"/>
  <c r="I191" i="2"/>
  <c r="I190" i="2"/>
  <c r="I189" i="2"/>
  <c r="I186" i="2"/>
  <c r="I181" i="2"/>
  <c r="I179" i="2"/>
  <c r="I178" i="2"/>
  <c r="I173" i="2"/>
  <c r="I171" i="2"/>
  <c r="I170" i="2"/>
  <c r="I165" i="2"/>
  <c r="I163" i="2"/>
  <c r="I162" i="2"/>
  <c r="I157" i="2"/>
  <c r="I151" i="2"/>
  <c r="I148" i="2"/>
  <c r="I143" i="2"/>
  <c r="I140" i="2"/>
  <c r="I135" i="2"/>
  <c r="I132" i="2"/>
  <c r="I130" i="2"/>
  <c r="I129" i="2"/>
  <c r="I128" i="2"/>
  <c r="I127" i="2"/>
  <c r="I125" i="2"/>
  <c r="I124" i="2"/>
  <c r="I123" i="2"/>
  <c r="I120" i="2"/>
  <c r="I119" i="2"/>
  <c r="I117" i="2"/>
  <c r="I116" i="2"/>
  <c r="I114" i="2"/>
  <c r="I112" i="2"/>
  <c r="I111" i="2"/>
  <c r="I109" i="2"/>
  <c r="I108" i="2"/>
  <c r="I106" i="2"/>
  <c r="I104" i="2"/>
  <c r="I103" i="2"/>
  <c r="I99" i="2"/>
  <c r="I98" i="2"/>
  <c r="I97" i="2"/>
  <c r="I96" i="2"/>
  <c r="I91" i="2"/>
  <c r="I90" i="2"/>
  <c r="I89" i="2"/>
  <c r="I88" i="2"/>
  <c r="I83" i="2"/>
  <c r="I82" i="2"/>
  <c r="I81" i="2"/>
  <c r="I78" i="2"/>
  <c r="I76" i="2"/>
  <c r="I71" i="2"/>
  <c r="I70" i="2"/>
  <c r="I68" i="2"/>
  <c r="I63" i="2"/>
  <c r="I62" i="2"/>
  <c r="I60" i="2"/>
  <c r="I55" i="2"/>
  <c r="I54" i="2"/>
  <c r="I52" i="2"/>
  <c r="I42" i="2"/>
  <c r="I41" i="2"/>
  <c r="I40" i="2"/>
  <c r="I39" i="2"/>
  <c r="I34" i="2"/>
  <c r="I33" i="2"/>
  <c r="I32" i="2"/>
  <c r="I31" i="2"/>
  <c r="I26" i="2"/>
  <c r="I22" i="2"/>
  <c r="I19" i="2"/>
  <c r="I17" i="2"/>
  <c r="I14" i="2"/>
  <c r="I11" i="2"/>
  <c r="I126" i="2" l="1"/>
  <c r="I48" i="2"/>
  <c r="I56" i="2"/>
  <c r="I64" i="2"/>
  <c r="I72" i="2"/>
  <c r="I102" i="2"/>
  <c r="I110" i="2"/>
  <c r="I118" i="2"/>
  <c r="I136" i="2"/>
  <c r="I144" i="2"/>
  <c r="I152" i="2"/>
  <c r="I203" i="2"/>
  <c r="I211" i="2"/>
  <c r="I219" i="2"/>
  <c r="I227" i="2"/>
  <c r="I308" i="2"/>
  <c r="I49" i="2"/>
  <c r="I57" i="2"/>
  <c r="I65" i="2"/>
  <c r="I73" i="2"/>
  <c r="I137" i="2"/>
  <c r="I145" i="2"/>
  <c r="I153" i="2"/>
  <c r="I156" i="2"/>
  <c r="I164" i="2"/>
  <c r="I172" i="2"/>
  <c r="I12" i="2"/>
  <c r="I27" i="2"/>
  <c r="I35" i="2"/>
  <c r="I43" i="2"/>
  <c r="I50" i="2"/>
  <c r="I58" i="2"/>
  <c r="I66" i="2"/>
  <c r="I74" i="2"/>
  <c r="I84" i="2"/>
  <c r="I92" i="2"/>
  <c r="I100" i="2"/>
  <c r="I138" i="2"/>
  <c r="I146" i="2"/>
  <c r="I154" i="2"/>
  <c r="I20" i="2"/>
  <c r="I13" i="2"/>
  <c r="I21" i="2"/>
  <c r="I28" i="2"/>
  <c r="I36" i="2"/>
  <c r="I44" i="2"/>
  <c r="I51" i="2"/>
  <c r="I59" i="2"/>
  <c r="I67" i="2"/>
  <c r="I75" i="2"/>
  <c r="I85" i="2"/>
  <c r="I93" i="2"/>
  <c r="I105" i="2"/>
  <c r="I113" i="2"/>
  <c r="I121" i="2"/>
  <c r="I139" i="2"/>
  <c r="I147" i="2"/>
  <c r="I158" i="2"/>
  <c r="I166" i="2"/>
  <c r="I174" i="2"/>
  <c r="I185" i="2"/>
  <c r="I193" i="2"/>
  <c r="I201" i="2"/>
  <c r="I29" i="2"/>
  <c r="I45" i="2"/>
  <c r="I86" i="2"/>
  <c r="I94" i="2"/>
  <c r="I159" i="2"/>
  <c r="I167" i="2"/>
  <c r="I175" i="2"/>
  <c r="I37" i="2"/>
  <c r="I160" i="2"/>
  <c r="I168" i="2"/>
  <c r="I176" i="2"/>
  <c r="I388" i="2"/>
  <c r="I8" i="2"/>
  <c r="I16" i="2"/>
  <c r="I24" i="2"/>
  <c r="I134" i="2"/>
  <c r="I142" i="2"/>
  <c r="I150" i="2"/>
  <c r="I161" i="2"/>
  <c r="I169" i="2"/>
  <c r="I177" i="2"/>
  <c r="I188" i="2"/>
  <c r="I196" i="2"/>
  <c r="I209" i="2"/>
  <c r="I217" i="2"/>
  <c r="I225" i="2"/>
  <c r="I296" i="2"/>
  <c r="I15" i="2"/>
  <c r="I23" i="2"/>
  <c r="I30" i="2"/>
  <c r="I38" i="2"/>
  <c r="I46" i="2"/>
  <c r="I53" i="2"/>
  <c r="I61" i="2"/>
  <c r="I69" i="2"/>
  <c r="I77" i="2"/>
  <c r="I80" i="2"/>
  <c r="I87" i="2"/>
  <c r="I95" i="2"/>
  <c r="I107" i="2"/>
  <c r="I115" i="2"/>
  <c r="I133" i="2"/>
  <c r="I141" i="2"/>
  <c r="I149" i="2"/>
  <c r="I187" i="2"/>
  <c r="I195" i="2"/>
  <c r="I208" i="2"/>
  <c r="I216" i="2"/>
  <c r="I224" i="2"/>
  <c r="I242" i="2"/>
  <c r="I278" i="2"/>
  <c r="I364" i="2"/>
  <c r="I10" i="2"/>
  <c r="I18" i="2"/>
  <c r="I198" i="2"/>
  <c r="I180" i="2"/>
  <c r="S27" i="2"/>
  <c r="I414" i="2"/>
  <c r="I184" i="2"/>
  <c r="I192" i="2"/>
  <c r="I200" i="2"/>
  <c r="I221" i="2"/>
  <c r="I336" i="2"/>
  <c r="I182" i="2"/>
  <c r="I206" i="2"/>
  <c r="I214" i="2"/>
  <c r="I222" i="2"/>
  <c r="I122" i="2"/>
  <c r="I155" i="2"/>
  <c r="I25" i="2"/>
  <c r="S412" i="2"/>
  <c r="S405" i="2"/>
  <c r="S390" i="2"/>
  <c r="S372" i="2"/>
  <c r="S355" i="2"/>
  <c r="I47" i="2" l="1"/>
  <c r="I202" i="2"/>
  <c r="I183" i="2"/>
  <c r="I79" i="2"/>
  <c r="I101" i="2"/>
  <c r="I228" i="2"/>
  <c r="I131" i="2"/>
  <c r="S331" i="2"/>
  <c r="S307" i="2"/>
  <c r="S289" i="2"/>
  <c r="S255" i="2"/>
  <c r="S224" i="2"/>
  <c r="S205" i="2"/>
  <c r="S184" i="2"/>
  <c r="S158" i="2"/>
  <c r="S144" i="2"/>
  <c r="S123" i="2"/>
  <c r="S106" i="2"/>
  <c r="S84" i="2"/>
  <c r="S62" i="2"/>
  <c r="F5" i="8" l="1"/>
  <c r="B1" i="8"/>
  <c r="C1" i="8"/>
  <c r="S413" i="2" l="1"/>
  <c r="G5" i="8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<sst xmlns="http://schemas.openxmlformats.org/spreadsheetml/2006/main" count="1018" uniqueCount="914">
  <si>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</si>
  <si>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</si>
  <si>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</si>
  <si>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</si>
  <si>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</si>
  <si>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</si>
  <si>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</si>
  <si>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</si>
  <si>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</si>
  <si>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</si>
  <si>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</si>
  <si>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</si>
  <si>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</si>
  <si>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</si>
  <si>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</si>
  <si>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</si>
  <si>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</si>
  <si>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</si>
  <si>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</si>
  <si>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</t>
    </r>
  </si>
  <si>
    <t>Deductions</t>
  </si>
  <si>
    <t>Total Gross Amount</t>
  </si>
  <si>
    <t>Federal Ministry of Finance, Abuja</t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</si>
  <si>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</si>
  <si>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</si>
  <si>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</si>
  <si>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</si>
  <si>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</si>
  <si>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</si>
  <si>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</si>
  <si>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</si>
  <si>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</si>
  <si>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</si>
  <si>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</si>
  <si>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</si>
  <si>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</si>
  <si>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</si>
  <si>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</si>
  <si>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</si>
  <si>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</si>
  <si>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</si>
  <si>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</si>
  <si>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</si>
  <si>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</si>
  <si>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</si>
  <si>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</si>
  <si>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</si>
  <si>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</si>
  <si>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</si>
  <si>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</si>
  <si>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</si>
  <si>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</si>
  <si>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</si>
  <si>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</si>
  <si>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</si>
  <si>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</si>
  <si>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</si>
  <si>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</si>
  <si>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</si>
  <si>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</si>
  <si>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</si>
  <si>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</si>
  <si>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</si>
  <si>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</si>
  <si>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</si>
  <si>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</si>
  <si>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</si>
  <si>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</si>
  <si>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</si>
  <si>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</si>
  <si>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</si>
  <si>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</si>
  <si>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</si>
  <si>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</si>
  <si>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</si>
  <si>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</si>
  <si>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</si>
  <si>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</si>
  <si>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</si>
  <si>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</si>
  <si>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</si>
  <si>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</si>
  <si>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</si>
  <si>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</si>
  <si>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</si>
  <si>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</si>
  <si>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</si>
  <si>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</si>
  <si>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</si>
  <si>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</si>
  <si>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</si>
  <si>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</si>
  <si>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</si>
  <si>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</si>
  <si>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</si>
  <si>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</si>
  <si>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</si>
  <si>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</si>
  <si>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</si>
  <si>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</si>
  <si>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</si>
  <si>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</si>
  <si>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</si>
  <si>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</si>
  <si>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</si>
  <si>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</si>
  <si>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</si>
  <si>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</si>
  <si>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</si>
  <si>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</si>
  <si>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</si>
  <si>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</si>
  <si>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</si>
  <si>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</si>
  <si>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</si>
  <si>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</si>
  <si>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</si>
  <si>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</si>
  <si>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</si>
  <si>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</si>
  <si>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</si>
  <si>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</si>
  <si>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</si>
  <si>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</si>
  <si>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</si>
  <si>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</si>
  <si>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</si>
  <si>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</si>
  <si>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</si>
  <si>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</si>
  <si>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</si>
  <si>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</si>
  <si>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</si>
  <si>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</si>
  <si>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</si>
  <si>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</si>
  <si>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</si>
  <si>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</si>
  <si>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</si>
  <si>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</si>
  <si>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</si>
  <si>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</si>
  <si>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</si>
  <si>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</si>
  <si>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</si>
  <si>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</si>
  <si>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</si>
  <si>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</si>
  <si>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</si>
  <si>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</si>
  <si>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</si>
  <si>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</si>
  <si>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</si>
  <si>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</si>
  <si>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</si>
  <si>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</si>
  <si>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</si>
  <si>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</si>
  <si>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</si>
  <si>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</si>
  <si>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</si>
  <si>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</si>
  <si>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</si>
  <si>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</si>
  <si>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</si>
  <si>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</si>
  <si>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</si>
  <si>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</si>
  <si>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</si>
  <si>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</si>
  <si>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</si>
  <si>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</si>
  <si>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</si>
  <si>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</si>
  <si>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</si>
  <si>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</si>
  <si>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</si>
  <si>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</si>
  <si>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</si>
  <si>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</si>
  <si>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</si>
  <si>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</si>
  <si>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</si>
  <si>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</si>
  <si>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</si>
  <si>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</si>
  <si>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</si>
  <si>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</si>
  <si>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</si>
  <si>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</si>
  <si>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</si>
  <si>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</si>
  <si>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</si>
  <si>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</si>
  <si>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</si>
  <si>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</si>
  <si>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</si>
  <si>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</si>
  <si>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</si>
  <si>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</si>
  <si>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</si>
  <si>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</si>
  <si>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</si>
  <si>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</si>
  <si>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</si>
  <si>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</si>
  <si>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</si>
  <si>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</si>
  <si>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</si>
  <si>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</si>
  <si>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</si>
  <si>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</si>
  <si>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</si>
  <si>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</si>
  <si>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</si>
  <si>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</si>
  <si>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</si>
  <si>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</si>
  <si>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</si>
  <si>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</si>
  <si>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</si>
  <si>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</si>
  <si>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</si>
  <si>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</si>
  <si>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</si>
  <si>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</si>
  <si>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</si>
  <si>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</si>
  <si>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</si>
  <si>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</si>
  <si>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</si>
  <si>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</si>
  <si>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</si>
  <si>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</si>
  <si>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</si>
  <si>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</si>
  <si>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</si>
  <si>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</si>
  <si>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</si>
  <si>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</si>
  <si>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</si>
  <si>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</si>
  <si>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</si>
  <si>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</si>
  <si>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</si>
  <si>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</si>
  <si>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</si>
  <si>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</si>
  <si>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</si>
  <si>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</si>
  <si>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</si>
  <si>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</si>
  <si>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</si>
  <si>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</si>
  <si>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</si>
  <si>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</si>
  <si>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</si>
  <si>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</si>
  <si>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</si>
  <si>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</si>
  <si>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</si>
  <si>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</si>
  <si>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</si>
  <si>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</si>
  <si>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</si>
  <si>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</si>
  <si>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</si>
  <si>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</si>
  <si>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</si>
  <si>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</si>
  <si>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</si>
  <si>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</si>
  <si>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</si>
  <si>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</si>
  <si>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</si>
  <si>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</si>
  <si>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</si>
  <si>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</si>
  <si>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</si>
  <si>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</si>
  <si>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</si>
  <si>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</si>
  <si>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</si>
  <si>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</si>
  <si>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</si>
  <si>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</si>
  <si>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</si>
  <si>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</si>
  <si>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</si>
  <si>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</si>
  <si>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</si>
  <si>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</si>
  <si>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</si>
  <si>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</si>
  <si>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</si>
  <si>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</si>
  <si>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</si>
  <si>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</si>
  <si>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</si>
  <si>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</si>
  <si>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</si>
  <si>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</si>
  <si>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</si>
  <si>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</si>
  <si>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</si>
  <si>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</si>
  <si>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</si>
  <si>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</si>
  <si>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</si>
  <si>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</si>
  <si>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</si>
  <si>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</si>
  <si>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</si>
  <si>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</si>
  <si>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</si>
  <si>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</si>
  <si>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</si>
  <si>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</si>
  <si>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</si>
  <si>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</si>
  <si>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</si>
  <si>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</si>
  <si>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</si>
  <si>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</si>
  <si>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</si>
  <si>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</si>
  <si>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</si>
  <si>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</si>
  <si>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</si>
  <si>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</si>
  <si>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</si>
  <si>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</si>
  <si>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</si>
  <si>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</si>
  <si>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</si>
  <si>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</si>
  <si>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</si>
  <si>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</si>
  <si>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</si>
  <si>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</si>
  <si>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</si>
  <si>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</si>
  <si>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</si>
  <si>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</si>
  <si>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</si>
  <si>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</si>
  <si>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</si>
  <si>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</si>
  <si>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</si>
  <si>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</si>
  <si>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</si>
  <si>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</si>
  <si>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</si>
  <si>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</si>
  <si>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</si>
  <si>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</si>
  <si>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</si>
  <si>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</si>
  <si>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</si>
  <si>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</si>
  <si>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</si>
  <si>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</si>
  <si>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</si>
  <si>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</si>
  <si>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</si>
  <si>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</si>
  <si>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</si>
  <si>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</si>
  <si>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</si>
  <si>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</si>
  <si>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</si>
  <si>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</si>
  <si>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</si>
  <si>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</si>
  <si>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</si>
  <si>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</si>
  <si>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</si>
  <si>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</si>
  <si>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</si>
  <si>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</si>
  <si>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</si>
  <si>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</si>
  <si>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</si>
  <si>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</si>
  <si>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</si>
  <si>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</si>
  <si>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</si>
  <si>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</si>
  <si>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</si>
  <si>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</si>
  <si>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</si>
  <si>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</si>
  <si>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</si>
  <si>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</si>
  <si>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</si>
  <si>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</si>
  <si>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</si>
  <si>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</si>
  <si>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</si>
  <si>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</si>
  <si>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</si>
  <si>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</si>
  <si>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</si>
  <si>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</si>
  <si>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</si>
  <si>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</si>
  <si>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</si>
  <si>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</si>
  <si>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</si>
  <si>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</si>
  <si>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</si>
  <si>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</si>
  <si>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</si>
  <si>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</si>
  <si>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</si>
  <si>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</si>
  <si>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</si>
  <si>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</si>
  <si>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</si>
  <si>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</si>
  <si>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</si>
  <si>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</si>
  <si>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</si>
  <si>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</si>
  <si>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</si>
  <si>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</si>
  <si>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</si>
  <si>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</si>
  <si>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</si>
  <si>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</si>
  <si>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</si>
  <si>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</si>
  <si>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</si>
  <si>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</si>
  <si>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</si>
  <si>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</si>
  <si>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</si>
  <si>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</si>
  <si>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</si>
  <si>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</si>
  <si>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</si>
  <si>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</si>
  <si>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</si>
  <si>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</si>
  <si>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</si>
  <si>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</si>
  <si>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</si>
  <si>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</si>
  <si>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</si>
  <si>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</si>
  <si>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</si>
  <si>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</si>
  <si>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</si>
  <si>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</si>
  <si>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</si>
  <si>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</si>
  <si>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</si>
  <si>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</si>
  <si>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</si>
  <si>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</si>
  <si>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</si>
  <si>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</si>
  <si>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</si>
  <si>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</si>
  <si>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</si>
  <si>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</si>
  <si>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</si>
  <si>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</si>
  <si>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</si>
  <si>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</si>
  <si>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</si>
  <si>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</si>
  <si>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</si>
  <si>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</si>
  <si>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</si>
  <si>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</si>
  <si>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</si>
  <si>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</si>
  <si>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</si>
  <si>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</si>
  <si>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</si>
  <si>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</si>
  <si>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</si>
  <si>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</si>
  <si>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</si>
  <si>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</si>
  <si>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</si>
  <si>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</si>
  <si>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</si>
  <si>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</si>
  <si>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</si>
  <si>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</si>
  <si>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</si>
  <si>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</si>
  <si>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</si>
  <si>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</si>
  <si>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</si>
  <si>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</si>
  <si>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</si>
  <si>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</si>
  <si>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</si>
  <si>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</si>
  <si>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</si>
  <si>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</si>
  <si>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</si>
  <si>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</si>
  <si>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</si>
  <si>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</si>
  <si>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</si>
  <si>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</si>
  <si>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</si>
  <si>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</si>
  <si>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</si>
  <si>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</si>
  <si>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</si>
  <si>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</si>
  <si>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</si>
  <si>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</si>
  <si>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</si>
  <si>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</si>
  <si>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</si>
  <si>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</si>
  <si>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</si>
  <si>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</si>
  <si>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</si>
  <si>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</si>
  <si>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</si>
  <si>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</si>
  <si>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</si>
  <si>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</si>
  <si>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</si>
  <si>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</si>
  <si>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</si>
  <si>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</si>
  <si>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</si>
  <si>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</si>
  <si>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</si>
  <si>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</si>
  <si>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</si>
  <si>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</si>
  <si>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</si>
  <si>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</si>
  <si>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</si>
  <si>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</si>
  <si>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</si>
  <si>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</si>
  <si>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</si>
  <si>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</si>
  <si>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</si>
  <si>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</si>
  <si>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</si>
  <si>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</si>
  <si>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</si>
  <si>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</si>
  <si>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</si>
  <si>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</si>
  <si>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</si>
  <si>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</si>
  <si>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</si>
  <si>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</si>
  <si>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</si>
  <si>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</si>
  <si>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</si>
  <si>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</si>
  <si>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</si>
  <si>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</si>
  <si>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</si>
  <si>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</si>
  <si>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</si>
  <si>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</si>
  <si>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</si>
  <si>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</si>
  <si>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</si>
  <si>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</si>
  <si>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</si>
  <si>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</si>
  <si>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</si>
  <si>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</si>
  <si>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</si>
  <si>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</si>
  <si>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</si>
  <si>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</si>
  <si>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</si>
  <si>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</si>
  <si>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</si>
  <si>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</si>
  <si>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</si>
  <si>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</si>
  <si>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</si>
  <si>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</si>
  <si>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</si>
  <si>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</si>
  <si>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</si>
  <si>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</si>
  <si>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</si>
  <si>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</si>
  <si>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</si>
  <si>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</si>
  <si>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</si>
  <si>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</si>
  <si>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</si>
  <si>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</si>
  <si>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</si>
  <si>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</si>
  <si>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</si>
  <si>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</si>
  <si>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</si>
  <si>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</si>
  <si>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</si>
  <si>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</si>
  <si>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</si>
  <si>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</si>
  <si>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</si>
  <si>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</si>
  <si>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</si>
  <si>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</si>
  <si>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</si>
  <si>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</si>
  <si>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</si>
  <si>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</si>
  <si>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</si>
  <si>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</si>
  <si>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</si>
  <si>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</si>
  <si>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</si>
  <si>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</si>
  <si>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</si>
  <si>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</si>
  <si>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</si>
  <si>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</si>
  <si>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</si>
  <si>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</si>
  <si>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</si>
  <si>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</si>
  <si>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</si>
  <si>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</si>
  <si>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</si>
  <si>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</si>
  <si>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</si>
  <si>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</si>
  <si>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</si>
  <si>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</si>
  <si>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</si>
  <si>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</si>
  <si>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</si>
  <si>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</si>
  <si>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</si>
  <si>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</si>
  <si>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</si>
  <si>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</si>
  <si>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</si>
  <si>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</si>
  <si>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</si>
  <si>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</si>
  <si>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</si>
  <si>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</si>
  <si>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</si>
  <si>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</si>
  <si>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</si>
  <si>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</si>
  <si>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</si>
  <si>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</si>
  <si>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</si>
  <si>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</si>
  <si>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</si>
  <si>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</si>
  <si>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</si>
  <si>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</si>
  <si>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</si>
  <si>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</si>
  <si>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</si>
  <si>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</si>
  <si>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</si>
  <si>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</si>
  <si>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</si>
  <si>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</si>
  <si>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</si>
  <si>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</si>
  <si>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</si>
  <si>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</si>
  <si>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</si>
  <si>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</si>
  <si>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</si>
  <si>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</si>
  <si>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</si>
  <si>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</si>
  <si>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</si>
  <si>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</si>
  <si>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</si>
  <si>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</si>
  <si>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</si>
  <si>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</si>
  <si>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</si>
  <si>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</si>
  <si>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</si>
  <si>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</si>
  <si>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</si>
  <si>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</si>
  <si>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</si>
  <si>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</si>
  <si>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</si>
  <si>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</si>
  <si>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</si>
  <si>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</si>
  <si>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</si>
  <si>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</si>
  <si>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</si>
  <si>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</si>
  <si>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</si>
  <si>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</si>
  <si>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</si>
  <si>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</si>
  <si>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</si>
  <si>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</si>
  <si>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</si>
  <si>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</si>
  <si>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</si>
  <si>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</si>
  <si>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</si>
  <si>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</si>
  <si>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</si>
  <si>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</si>
  <si>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</si>
  <si>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</si>
  <si>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</si>
  <si>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</si>
  <si>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</si>
  <si>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</si>
  <si>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</si>
  <si>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</si>
  <si>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</si>
  <si>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</si>
  <si>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</si>
  <si>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</si>
  <si>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</si>
  <si>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</si>
  <si>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</si>
  <si>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</si>
  <si>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</si>
  <si>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</si>
  <si>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</si>
  <si>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</si>
  <si>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</si>
  <si>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</si>
  <si>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</si>
  <si>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</si>
  <si>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</si>
  <si>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</si>
  <si>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</si>
  <si>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</si>
  <si>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</si>
  <si>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</si>
  <si>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</si>
  <si>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</si>
  <si>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</si>
  <si>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</si>
  <si>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</si>
  <si>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</si>
  <si>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</si>
  <si>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</si>
  <si>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</si>
  <si>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</si>
  <si>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</si>
  <si>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</si>
  <si>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</si>
  <si>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</si>
  <si>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</si>
  <si>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</si>
  <si>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</si>
  <si>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</si>
  <si>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</si>
  <si>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</si>
  <si>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</si>
  <si>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</si>
  <si>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</si>
  <si>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</si>
  <si>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</si>
  <si>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</si>
  <si>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</si>
  <si>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</si>
  <si>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</si>
  <si>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</si>
  <si>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</si>
  <si>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</si>
  <si>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</si>
  <si>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</si>
  <si>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</si>
  <si>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</si>
  <si>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</si>
  <si>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</si>
  <si>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</si>
  <si>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</si>
  <si>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</si>
  <si>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</si>
  <si>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</si>
  <si>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</si>
  <si>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</si>
  <si>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</si>
  <si>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</si>
  <si>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</si>
  <si>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</si>
  <si>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</si>
  <si>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</si>
  <si>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</si>
  <si>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</si>
  <si>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</si>
  <si>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</si>
  <si>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</si>
  <si>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</si>
  <si>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</si>
  <si>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</si>
  <si>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</si>
  <si>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</si>
  <si>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</si>
  <si>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</si>
  <si>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</si>
  <si>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</si>
  <si>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</si>
  <si>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</si>
  <si>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</si>
  <si>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</si>
  <si>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</si>
  <si>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</si>
  <si>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</si>
  <si>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</si>
  <si>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</si>
  <si>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</si>
  <si>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</si>
  <si>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</si>
  <si>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</si>
  <si>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</si>
  <si>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</si>
  <si>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</si>
  <si>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</si>
  <si>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</si>
  <si>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</si>
  <si>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</si>
  <si>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</si>
  <si>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</si>
  <si>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</si>
  <si>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</si>
  <si>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</si>
  <si>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</si>
  <si>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</si>
  <si>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</si>
  <si>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</si>
  <si>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</si>
  <si>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</si>
  <si>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</si>
  <si>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</si>
  <si>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</si>
  <si>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</si>
  <si>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</si>
  <si>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</si>
  <si>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</si>
  <si>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</si>
  <si>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</si>
  <si>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</si>
  <si>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</si>
  <si>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</si>
  <si>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</si>
  <si>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</si>
  <si>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</si>
  <si>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</si>
  <si>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</si>
  <si>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</si>
  <si>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</si>
  <si>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</si>
  <si>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</si>
  <si>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</si>
  <si>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</si>
  <si>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</si>
  <si>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</si>
  <si>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</si>
  <si>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</si>
  <si>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</si>
  <si>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</si>
  <si>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</si>
  <si>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</si>
  <si>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</si>
  <si>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</si>
  <si>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13=6+11+12</t>
  </si>
  <si>
    <t>14=10+11+12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</si>
  <si>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</si>
  <si>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</si>
  <si>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</si>
  <si>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</si>
  <si>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</si>
  <si>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</si>
  <si>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</si>
  <si>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</si>
  <si>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</si>
  <si>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</si>
  <si>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</si>
  <si>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</si>
  <si>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</si>
  <si>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</si>
  <si>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</si>
  <si>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</si>
  <si>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</si>
  <si>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</si>
  <si>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CHECK</t>
  </si>
  <si>
    <t>Cost of Collections - FIRS</t>
  </si>
  <si>
    <t>Cost of Collection - DPR</t>
  </si>
  <si>
    <t>₦</t>
  </si>
  <si>
    <t>Summary of Gross Revenue Allocation by Federation Account Allocation Committee for the Month of May, 2017 Shared in June, 2017</t>
  </si>
  <si>
    <t>Distribution of Revenue Allocation to FGN by Federation Account Allocation Committee for the Month of May, 2017 Shared in June, 2017</t>
  </si>
  <si>
    <t>Distribution of Revenue Allocation to State Governments by Federation Account Allocation Committee for the month of May,2017 Shared in June, 2017</t>
  </si>
  <si>
    <t xml:space="preserve"> </t>
  </si>
  <si>
    <t>4= 2-3</t>
  </si>
  <si>
    <t>7 (3+4+5+6)</t>
  </si>
  <si>
    <t xml:space="preserve">  </t>
  </si>
  <si>
    <t xml:space="preserve"> Refund FIRS</t>
  </si>
  <si>
    <t>Distribution  of Revenue Allocation to Local Government Councils by Federation Account Allocation Committee for the Month of May, 2017 Shared in June,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</si>
</sst>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3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u/>
      <sz val="13"/>
      <name val="Arial"/>
      <family val="2"/>
    </font>
    <font>
      <b/>
      <u/>
      <sz val="2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u/>
      <sz val="13"/>
      <name val="Aerial"/>
    </font>
    <font>
      <sz val="10"/>
      <name val="Aerial"/>
    </font>
    <font>
      <b/>
      <sz val="14"/>
      <name val="Aerial"/>
    </font>
    <font>
      <b/>
      <sz val="12"/>
      <color indexed="8"/>
      <name val="Aerial"/>
    </font>
    <font>
      <b/>
      <sz val="14"/>
      <name val="Calibri"/>
      <family val="2"/>
    </font>
    <font>
      <sz val="12"/>
      <color indexed="8"/>
      <name val="Aerial"/>
    </font>
    <font>
      <sz val="12"/>
      <name val="Aerial"/>
    </font>
    <font>
      <sz val="11"/>
      <color indexed="8"/>
      <name val="Times New Roman"/>
      <family val="1"/>
    </font>
    <font>
      <b/>
      <sz val="12"/>
      <name val="Calibri"/>
      <family val="2"/>
    </font>
    <font>
      <b/>
      <sz val="12"/>
      <name val="Aerial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0" fontId="0" fillId="0" borderId="1" xfId="0" applyNumberFormat="1" applyBorder="1"/>
    <xf numFmtId="43" fontId="2" fillId="0" borderId="1" xfId="0" applyNumberFormat="1" applyFont="1" applyBorder="1"/>
    <xf numFmtId="0" fontId="2" fillId="0" borderId="2" xfId="0" quotePrefix="1" applyFont="1" applyBorder="1" applyAlignment="1">
      <alignment horizontal="center"/>
    </xf>
    <xf numFmtId="43" fontId="0" fillId="0" borderId="2" xfId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43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43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/>
    <xf numFmtId="0" fontId="9" fillId="0" borderId="0" xfId="0" applyFont="1" applyAlignment="1"/>
    <xf numFmtId="0" fontId="16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4" fillId="0" borderId="0" xfId="0" quotePrefix="1" applyFont="1" applyBorder="1" applyAlignment="1">
      <alignment horizontal="center"/>
    </xf>
    <xf numFmtId="43" fontId="14" fillId="0" borderId="0" xfId="1" applyFont="1" applyBorder="1" applyAlignment="1"/>
    <xf numFmtId="43" fontId="14" fillId="0" borderId="0" xfId="1" applyFont="1" applyBorder="1" applyAlignment="1">
      <alignment horizontal="center"/>
    </xf>
    <xf numFmtId="0" fontId="8" fillId="0" borderId="1" xfId="0" applyFont="1" applyBorder="1"/>
    <xf numFmtId="164" fontId="10" fillId="0" borderId="0" xfId="0" applyNumberFormat="1" applyFont="1" applyAlignment="1">
      <alignment horizontal="right"/>
    </xf>
    <xf numFmtId="43" fontId="14" fillId="0" borderId="0" xfId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2" fillId="0" borderId="0" xfId="0" quotePrefix="1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/>
    <xf numFmtId="43" fontId="17" fillId="0" borderId="6" xfId="1" applyFont="1" applyBorder="1"/>
    <xf numFmtId="43" fontId="17" fillId="0" borderId="1" xfId="1" applyFont="1" applyBorder="1"/>
    <xf numFmtId="43" fontId="17" fillId="0" borderId="0" xfId="1" applyFont="1" applyBorder="1"/>
    <xf numFmtId="43" fontId="0" fillId="0" borderId="0" xfId="0" applyNumberFormat="1" applyBorder="1"/>
    <xf numFmtId="0" fontId="8" fillId="0" borderId="5" xfId="0" applyFont="1" applyBorder="1" applyAlignment="1"/>
    <xf numFmtId="43" fontId="8" fillId="0" borderId="11" xfId="1" applyFont="1" applyBorder="1"/>
    <xf numFmtId="43" fontId="8" fillId="0" borderId="0" xfId="1" applyFont="1" applyBorder="1"/>
    <xf numFmtId="164" fontId="0" fillId="0" borderId="0" xfId="0" applyNumberFormat="1" applyBorder="1"/>
    <xf numFmtId="0" fontId="19" fillId="0" borderId="0" xfId="0" applyFont="1" applyFill="1" applyBorder="1"/>
    <xf numFmtId="0" fontId="21" fillId="0" borderId="0" xfId="0" applyFont="1"/>
    <xf numFmtId="0" fontId="22" fillId="0" borderId="9" xfId="0" applyFont="1" applyBorder="1" applyAlignment="1">
      <alignment horizontal="center"/>
    </xf>
    <xf numFmtId="0" fontId="22" fillId="0" borderId="9" xfId="0" applyFont="1" applyBorder="1" applyAlignment="1"/>
    <xf numFmtId="0" fontId="22" fillId="0" borderId="10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43" fontId="22" fillId="0" borderId="0" xfId="1" applyFont="1" applyBorder="1" applyAlignment="1"/>
    <xf numFmtId="0" fontId="8" fillId="0" borderId="1" xfId="0" applyFont="1" applyBorder="1" applyAlignment="1">
      <alignment wrapText="1"/>
    </xf>
    <xf numFmtId="43" fontId="23" fillId="0" borderId="1" xfId="1" applyFont="1" applyFill="1" applyBorder="1" applyAlignment="1">
      <alignment horizontal="right" wrapText="1"/>
    </xf>
    <xf numFmtId="0" fontId="24" fillId="0" borderId="5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4" fillId="0" borderId="1" xfId="0" quotePrefix="1" applyFont="1" applyBorder="1" applyAlignment="1">
      <alignment horizontal="center"/>
    </xf>
    <xf numFmtId="43" fontId="25" fillId="0" borderId="1" xfId="1" applyFont="1" applyFill="1" applyBorder="1" applyAlignment="1">
      <alignment horizontal="right" wrapText="1"/>
    </xf>
    <xf numFmtId="164" fontId="14" fillId="0" borderId="0" xfId="0" applyNumberFormat="1" applyFont="1" applyAlignment="1">
      <alignment horizontal="right"/>
    </xf>
    <xf numFmtId="43" fontId="13" fillId="0" borderId="1" xfId="1" applyFont="1" applyFill="1" applyBorder="1" applyAlignment="1">
      <alignment horizontal="right" wrapText="1"/>
    </xf>
    <xf numFmtId="0" fontId="1" fillId="0" borderId="0" xfId="0" applyFont="1"/>
    <xf numFmtId="43" fontId="27" fillId="0" borderId="1" xfId="1" applyFont="1" applyFill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22" fillId="0" borderId="0" xfId="0" applyFont="1" applyBorder="1" applyAlignment="1"/>
    <xf numFmtId="0" fontId="24" fillId="0" borderId="0" xfId="0" quotePrefix="1" applyFont="1" applyBorder="1" applyAlignment="1">
      <alignment horizontal="center"/>
    </xf>
    <xf numFmtId="43" fontId="26" fillId="0" borderId="0" xfId="1" applyFont="1" applyFill="1" applyBorder="1" applyAlignment="1"/>
    <xf numFmtId="43" fontId="23" fillId="0" borderId="0" xfId="1" applyFont="1" applyFill="1" applyBorder="1" applyAlignment="1">
      <alignment horizontal="right" wrapText="1"/>
    </xf>
    <xf numFmtId="0" fontId="28" fillId="0" borderId="5" xfId="0" quotePrefix="1" applyFont="1" applyBorder="1" applyAlignment="1">
      <alignment horizontal="center"/>
    </xf>
    <xf numFmtId="43" fontId="14" fillId="0" borderId="0" xfId="0" applyNumberFormat="1" applyFont="1" applyAlignment="1">
      <alignment horizontal="right"/>
    </xf>
    <xf numFmtId="43" fontId="29" fillId="0" borderId="0" xfId="1" applyFont="1" applyBorder="1" applyAlignment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0" fillId="0" borderId="0" xfId="0" applyFont="1" applyBorder="1" applyAlignment="1">
      <alignment horizontal="left" wrapText="1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RowHeight="12.75"/>
  <cols>
    <col min="2" max="2" width="23" bestFit="1" customWidth="1"/>
    <col min="6" max="6" width="24.5703125" customWidth="1"/>
  </cols>
  <sheetData>
    <row r="1" spans="1:8" ht="23.1" customHeight="1">
      <c r="B1">
        <f ca="1">MONTH(NOW())</f>
        <v>7</v>
      </c>
      <c r="C1">
        <f ca="1">YEAR(NOW())</f>
        <v>2017</v>
      </c>
    </row>
    <row r="2" spans="1:8" ht="23.1" customHeight="1"/>
    <row r="3" spans="1:8" ht="23.1" customHeight="1">
      <c r="B3" t="s">
        <v>799</v>
      </c>
      <c r="F3" t="s">
        <v>800</v>
      </c>
    </row>
    <row r="4" spans="1:8" ht="23.1" customHeight="1">
      <c r="B4" t="s">
        <v>796</v>
      </c>
      <c r="C4" t="s">
        <v>797</v>
      </c>
      <c r="D4" t="s">
        <v>798</v>
      </c>
      <c r="F4" t="s">
        <v>796</v>
      </c>
      <c r="G4" t="s">
        <v>797</v>
      </c>
      <c r="H4" t="s">
        <v>798</v>
      </c>
    </row>
    <row r="5" spans="1:8" ht="23.1" customHeight="1">
      <c r="B5" s="36" t="e">
        <f>IF(G5=1,F5-1,F5)</f>
        <v>#REF!</v>
      </c>
      <c r="C5" s="36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38" t="e">
        <f>LOOKUP(C5,A8:B19)</f>
        <v>#REF!</v>
      </c>
      <c r="F6" s="38" t="e">
        <f>IF(G5=1,LOOKUP(G5,E8:F19),LOOKUP(G5,A8:B19))</f>
        <v>#REF!</v>
      </c>
    </row>
    <row r="8" spans="1:8">
      <c r="A8">
        <v>1</v>
      </c>
      <c r="B8" s="39" t="e">
        <f>D8&amp;"-"&amp;RIGHT(B$5,2)</f>
        <v>#REF!</v>
      </c>
      <c r="D8" s="37" t="s">
        <v>809</v>
      </c>
      <c r="E8">
        <v>1</v>
      </c>
      <c r="F8" s="39" t="e">
        <f>D8&amp;"-"&amp;RIGHT(F$5,2)</f>
        <v>#REF!</v>
      </c>
    </row>
    <row r="9" spans="1:8">
      <c r="A9">
        <v>2</v>
      </c>
      <c r="B9" s="39" t="e">
        <f t="shared" ref="B9:B19" si="0">D9&amp;"-"&amp;RIGHT(B$5,2)</f>
        <v>#REF!</v>
      </c>
      <c r="D9" s="37" t="s">
        <v>810</v>
      </c>
      <c r="E9">
        <v>2</v>
      </c>
      <c r="F9" s="39" t="e">
        <f t="shared" ref="F9:F19" si="1">D9&amp;"-"&amp;RIGHT(F$5,2)</f>
        <v>#REF!</v>
      </c>
    </row>
    <row r="10" spans="1:8">
      <c r="A10">
        <v>3</v>
      </c>
      <c r="B10" s="39" t="e">
        <f t="shared" si="0"/>
        <v>#REF!</v>
      </c>
      <c r="D10" s="37" t="s">
        <v>811</v>
      </c>
      <c r="E10">
        <v>3</v>
      </c>
      <c r="F10" s="39" t="e">
        <f t="shared" si="1"/>
        <v>#REF!</v>
      </c>
    </row>
    <row r="11" spans="1:8">
      <c r="A11">
        <v>4</v>
      </c>
      <c r="B11" s="39" t="e">
        <f t="shared" si="0"/>
        <v>#REF!</v>
      </c>
      <c r="D11" s="37" t="s">
        <v>812</v>
      </c>
      <c r="E11">
        <v>4</v>
      </c>
      <c r="F11" s="39" t="e">
        <f t="shared" si="1"/>
        <v>#REF!</v>
      </c>
    </row>
    <row r="12" spans="1:8">
      <c r="A12">
        <v>5</v>
      </c>
      <c r="B12" s="39" t="e">
        <f t="shared" si="0"/>
        <v>#REF!</v>
      </c>
      <c r="D12" s="37" t="s">
        <v>801</v>
      </c>
      <c r="E12">
        <v>5</v>
      </c>
      <c r="F12" s="39" t="e">
        <f t="shared" si="1"/>
        <v>#REF!</v>
      </c>
    </row>
    <row r="13" spans="1:8">
      <c r="A13">
        <v>6</v>
      </c>
      <c r="B13" s="39" t="e">
        <f t="shared" si="0"/>
        <v>#REF!</v>
      </c>
      <c r="D13" s="37" t="s">
        <v>802</v>
      </c>
      <c r="E13">
        <v>6</v>
      </c>
      <c r="F13" s="39" t="e">
        <f t="shared" si="1"/>
        <v>#REF!</v>
      </c>
    </row>
    <row r="14" spans="1:8">
      <c r="A14">
        <v>7</v>
      </c>
      <c r="B14" s="39" t="e">
        <f t="shared" si="0"/>
        <v>#REF!</v>
      </c>
      <c r="D14" s="37" t="s">
        <v>803</v>
      </c>
      <c r="E14">
        <v>7</v>
      </c>
      <c r="F14" s="39" t="e">
        <f t="shared" si="1"/>
        <v>#REF!</v>
      </c>
    </row>
    <row r="15" spans="1:8">
      <c r="A15">
        <v>8</v>
      </c>
      <c r="B15" s="39" t="e">
        <f t="shared" si="0"/>
        <v>#REF!</v>
      </c>
      <c r="D15" s="37" t="s">
        <v>804</v>
      </c>
      <c r="E15">
        <v>8</v>
      </c>
      <c r="F15" s="39" t="e">
        <f t="shared" si="1"/>
        <v>#REF!</v>
      </c>
    </row>
    <row r="16" spans="1:8">
      <c r="A16">
        <v>9</v>
      </c>
      <c r="B16" s="39" t="e">
        <f t="shared" si="0"/>
        <v>#REF!</v>
      </c>
      <c r="D16" s="37" t="s">
        <v>805</v>
      </c>
      <c r="E16">
        <v>9</v>
      </c>
      <c r="F16" s="39" t="e">
        <f t="shared" si="1"/>
        <v>#REF!</v>
      </c>
    </row>
    <row r="17" spans="1:6">
      <c r="A17">
        <v>10</v>
      </c>
      <c r="B17" s="39" t="e">
        <f t="shared" si="0"/>
        <v>#REF!</v>
      </c>
      <c r="D17" s="37" t="s">
        <v>806</v>
      </c>
      <c r="E17">
        <v>10</v>
      </c>
      <c r="F17" s="39" t="e">
        <f t="shared" si="1"/>
        <v>#REF!</v>
      </c>
    </row>
    <row r="18" spans="1:6">
      <c r="A18">
        <v>11</v>
      </c>
      <c r="B18" s="39" t="e">
        <f t="shared" si="0"/>
        <v>#REF!</v>
      </c>
      <c r="D18" s="37" t="s">
        <v>807</v>
      </c>
      <c r="E18">
        <v>11</v>
      </c>
      <c r="F18" s="39" t="e">
        <f t="shared" si="1"/>
        <v>#REF!</v>
      </c>
    </row>
    <row r="19" spans="1:6">
      <c r="A19">
        <v>12</v>
      </c>
      <c r="B19" s="39" t="e">
        <f t="shared" si="0"/>
        <v>#REF!</v>
      </c>
      <c r="D19" s="37" t="s">
        <v>808</v>
      </c>
      <c r="E19">
        <v>12</v>
      </c>
      <c r="F19" s="39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="98" zoomScaleNormal="98" workbookViewId="0">
      <selection activeCell="B13" sqref="B13"/>
    </sheetView>
  </sheetViews>
  <sheetFormatPr defaultRowHeight="12.75"/>
  <cols>
    <col min="1" max="1" width="6.28515625" customWidth="1"/>
    <col min="2" max="2" width="40.85546875" customWidth="1"/>
    <col min="3" max="3" width="28.28515625" customWidth="1"/>
    <col min="4" max="6" width="27.5703125" customWidth="1"/>
    <col min="7" max="7" width="28.42578125" bestFit="1" customWidth="1"/>
    <col min="8" max="8" width="26" customWidth="1"/>
    <col min="9" max="9" width="28.85546875" customWidth="1"/>
    <col min="10" max="10" width="25.28515625" customWidth="1"/>
    <col min="11" max="11" width="23.42578125" bestFit="1" customWidth="1"/>
    <col min="13" max="14" width="9.140625" hidden="1" customWidth="1"/>
  </cols>
  <sheetData>
    <row r="1" spans="1:16" ht="26.25">
      <c r="A1" s="99"/>
      <c r="B1" s="99"/>
      <c r="C1" s="99"/>
      <c r="D1" s="99"/>
      <c r="E1" s="99"/>
      <c r="F1" s="99"/>
      <c r="G1" s="99"/>
      <c r="H1" s="99"/>
      <c r="I1" s="99"/>
      <c r="J1" s="99"/>
      <c r="K1" s="42"/>
      <c r="L1" s="42"/>
      <c r="O1" s="42"/>
      <c r="P1" s="42"/>
    </row>
    <row r="2" spans="1:16" ht="26.25">
      <c r="A2" s="100" t="s">
        <v>905</v>
      </c>
      <c r="B2" s="100"/>
      <c r="C2" s="100"/>
      <c r="D2" s="100"/>
      <c r="E2" s="100"/>
      <c r="F2" s="100"/>
      <c r="G2" s="100"/>
      <c r="H2" s="100"/>
      <c r="I2" s="43"/>
      <c r="J2" s="43"/>
      <c r="K2" s="44"/>
      <c r="L2" s="44"/>
      <c r="M2" s="44"/>
      <c r="N2" s="44"/>
      <c r="O2" s="44"/>
      <c r="P2" s="44"/>
    </row>
    <row r="3" spans="1:16" ht="18">
      <c r="A3" s="69"/>
      <c r="B3" s="69"/>
      <c r="C3" s="70"/>
      <c r="D3" s="71"/>
      <c r="E3" s="71"/>
      <c r="F3" s="71"/>
      <c r="G3" s="91"/>
      <c r="H3" s="72"/>
      <c r="I3" s="23"/>
      <c r="J3" s="23"/>
    </row>
    <row r="4" spans="1:16" ht="66" customHeight="1">
      <c r="A4" s="73" t="s">
        <v>0</v>
      </c>
      <c r="B4" s="73" t="s">
        <v>14</v>
      </c>
      <c r="C4" s="74" t="s">
        <v>885</v>
      </c>
      <c r="D4" s="75" t="s">
        <v>25</v>
      </c>
      <c r="E4" s="76" t="s">
        <v>886</v>
      </c>
      <c r="F4" s="76" t="s">
        <v>887</v>
      </c>
      <c r="G4" s="77"/>
      <c r="H4" s="77"/>
      <c r="I4" s="45"/>
    </row>
    <row r="5" spans="1:16" ht="18.75">
      <c r="A5" s="76"/>
      <c r="B5" s="76"/>
      <c r="C5" s="82" t="s">
        <v>904</v>
      </c>
      <c r="D5" s="82" t="s">
        <v>904</v>
      </c>
      <c r="E5" s="82" t="s">
        <v>904</v>
      </c>
      <c r="F5" s="84" t="s">
        <v>904</v>
      </c>
      <c r="G5" s="92"/>
      <c r="H5" s="78"/>
      <c r="I5" s="46"/>
    </row>
    <row r="6" spans="1:16" ht="18">
      <c r="A6" s="49">
        <v>1</v>
      </c>
      <c r="B6" s="49" t="s">
        <v>888</v>
      </c>
      <c r="C6" s="85">
        <v>147682282028.1904</v>
      </c>
      <c r="D6" s="85">
        <v>30740735092.486198</v>
      </c>
      <c r="E6" s="85">
        <v>11517841830.4305</v>
      </c>
      <c r="F6" s="85">
        <f>C6+D6+E6</f>
        <v>189940858951.10712</v>
      </c>
      <c r="G6" s="93"/>
      <c r="H6" s="79"/>
      <c r="I6" s="48"/>
    </row>
    <row r="7" spans="1:16" ht="18">
      <c r="A7" s="49">
        <v>2</v>
      </c>
      <c r="B7" s="49" t="s">
        <v>889</v>
      </c>
      <c r="C7" s="85">
        <v>74906427027.206696</v>
      </c>
      <c r="D7" s="85">
        <v>15592111649.036301</v>
      </c>
      <c r="E7" s="85">
        <v>38392806101.434998</v>
      </c>
      <c r="F7" s="85">
        <f t="shared" ref="F7:F13" si="0">C7+D7+E7</f>
        <v>128891344777.67799</v>
      </c>
      <c r="G7" s="93"/>
      <c r="H7" s="97"/>
      <c r="I7" s="48"/>
    </row>
    <row r="8" spans="1:16" ht="18">
      <c r="A8" s="49">
        <v>3</v>
      </c>
      <c r="B8" s="49" t="s">
        <v>890</v>
      </c>
      <c r="C8" s="85">
        <v>57749715447.621902</v>
      </c>
      <c r="D8" s="85">
        <v>12020864519.840799</v>
      </c>
      <c r="E8" s="85">
        <v>26874964271.004501</v>
      </c>
      <c r="F8" s="85">
        <f t="shared" si="0"/>
        <v>96645544238.467209</v>
      </c>
      <c r="G8" s="93"/>
      <c r="H8" s="79"/>
      <c r="I8" s="48"/>
    </row>
    <row r="9" spans="1:16" ht="18">
      <c r="A9" s="49">
        <v>4</v>
      </c>
      <c r="B9" s="49" t="s">
        <v>891</v>
      </c>
      <c r="C9" s="85">
        <v>20504765497.310902</v>
      </c>
      <c r="D9" s="85">
        <v>6458202288.6966</v>
      </c>
      <c r="E9" s="85">
        <v>0</v>
      </c>
      <c r="F9" s="85">
        <f t="shared" si="0"/>
        <v>26962967786.0075</v>
      </c>
      <c r="G9" s="93"/>
      <c r="H9" s="79"/>
      <c r="I9" s="48"/>
    </row>
    <row r="10" spans="1:16" ht="18">
      <c r="A10" s="49">
        <v>5</v>
      </c>
      <c r="B10" s="49" t="s">
        <v>892</v>
      </c>
      <c r="C10" s="85">
        <v>3667242820.9299998</v>
      </c>
      <c r="D10" s="85">
        <v>0</v>
      </c>
      <c r="E10" s="85">
        <v>0</v>
      </c>
      <c r="F10" s="85">
        <f t="shared" si="0"/>
        <v>3667242820.9299998</v>
      </c>
      <c r="G10" s="93"/>
      <c r="H10" s="79"/>
      <c r="I10" s="48"/>
    </row>
    <row r="11" spans="1:16" ht="18">
      <c r="A11" s="49">
        <v>6</v>
      </c>
      <c r="B11" s="80" t="s">
        <v>902</v>
      </c>
      <c r="C11" s="85">
        <v>4563571612.8100004</v>
      </c>
      <c r="D11" s="85">
        <v>0</v>
      </c>
      <c r="E11" s="85">
        <v>3199400508.4499998</v>
      </c>
      <c r="F11" s="85">
        <f t="shared" si="0"/>
        <v>7762972121.2600002</v>
      </c>
      <c r="G11" s="93"/>
      <c r="H11" s="79"/>
      <c r="I11" s="48"/>
    </row>
    <row r="12" spans="1:16" ht="18">
      <c r="A12" s="49">
        <v>7</v>
      </c>
      <c r="B12" s="49" t="s">
        <v>903</v>
      </c>
      <c r="C12" s="85">
        <v>2238530056.52</v>
      </c>
      <c r="D12" s="85">
        <v>0</v>
      </c>
      <c r="E12" s="85"/>
      <c r="F12" s="85">
        <f t="shared" si="0"/>
        <v>2238530056.52</v>
      </c>
      <c r="G12" s="93"/>
      <c r="H12" s="79"/>
      <c r="I12" s="48"/>
    </row>
    <row r="13" spans="1:16" ht="18">
      <c r="A13" s="49">
        <v>8</v>
      </c>
      <c r="B13" s="80" t="s">
        <v>912</v>
      </c>
      <c r="C13" s="85">
        <v>6250000000</v>
      </c>
      <c r="D13" s="85">
        <v>0</v>
      </c>
      <c r="E13" s="85">
        <v>0</v>
      </c>
      <c r="F13" s="85">
        <f t="shared" si="0"/>
        <v>6250000000</v>
      </c>
      <c r="G13" s="93"/>
      <c r="H13" s="79"/>
      <c r="I13" s="48"/>
    </row>
    <row r="14" spans="1:16" ht="18">
      <c r="A14" s="49"/>
      <c r="B14" s="49" t="s">
        <v>887</v>
      </c>
      <c r="C14" s="81">
        <f>SUM(C6:C13)</f>
        <v>317562534490.5899</v>
      </c>
      <c r="D14" s="81">
        <f>SUM(D6:D13)</f>
        <v>64811913550.059898</v>
      </c>
      <c r="E14" s="81">
        <f>SUM(E6:E13)</f>
        <v>79985012711.319992</v>
      </c>
      <c r="F14" s="81">
        <f>SUM(F6:F13)</f>
        <v>462359460751.96985</v>
      </c>
      <c r="G14" s="94"/>
      <c r="H14" s="79"/>
      <c r="I14" s="47"/>
    </row>
    <row r="15" spans="1:16" ht="18">
      <c r="A15" s="24"/>
      <c r="B15" s="50" t="s">
        <v>893</v>
      </c>
      <c r="C15" s="51"/>
      <c r="D15" s="51"/>
      <c r="E15" s="51"/>
      <c r="F15" s="51"/>
      <c r="G15" s="51"/>
      <c r="H15" s="51"/>
      <c r="I15" s="48"/>
      <c r="J15" s="48"/>
    </row>
    <row r="16" spans="1:16" ht="18">
      <c r="A16" s="24"/>
      <c r="C16" s="51"/>
      <c r="D16" s="86"/>
      <c r="E16" s="86"/>
      <c r="F16" s="96"/>
      <c r="G16" s="51"/>
      <c r="H16" s="51"/>
      <c r="I16" s="51"/>
      <c r="J16" s="51"/>
    </row>
    <row r="17" spans="1:11" ht="16.5">
      <c r="A17" s="101" t="s">
        <v>906</v>
      </c>
      <c r="B17" s="101"/>
      <c r="C17" s="101"/>
      <c r="D17" s="101"/>
      <c r="E17" s="101"/>
      <c r="F17" s="101"/>
      <c r="G17" s="101"/>
      <c r="H17" s="101"/>
      <c r="I17" s="101"/>
      <c r="J17" s="101"/>
    </row>
    <row r="19" spans="1:11">
      <c r="A19" s="41"/>
      <c r="B19" s="41">
        <v>1</v>
      </c>
      <c r="C19" s="41">
        <v>2</v>
      </c>
      <c r="D19" s="41">
        <v>3</v>
      </c>
      <c r="E19" s="90" t="s">
        <v>909</v>
      </c>
      <c r="F19" s="41">
        <v>5</v>
      </c>
      <c r="G19" s="40">
        <v>6</v>
      </c>
      <c r="H19" s="83" t="s">
        <v>910</v>
      </c>
      <c r="I19" s="52"/>
      <c r="J19" s="23"/>
    </row>
    <row r="20" spans="1:11" ht="36" customHeight="1">
      <c r="A20" s="3" t="s">
        <v>0</v>
      </c>
      <c r="B20" s="3" t="s">
        <v>14</v>
      </c>
      <c r="C20" s="53" t="s">
        <v>5</v>
      </c>
      <c r="D20" s="3" t="s">
        <v>894</v>
      </c>
      <c r="E20" s="3" t="s">
        <v>12</v>
      </c>
      <c r="F20" s="54" t="s">
        <v>25</v>
      </c>
      <c r="G20" s="54" t="s">
        <v>886</v>
      </c>
      <c r="H20" s="3" t="s">
        <v>13</v>
      </c>
      <c r="I20" s="55"/>
      <c r="J20" s="56"/>
    </row>
    <row r="21" spans="1:11" ht="15.75">
      <c r="A21" s="1"/>
      <c r="B21" s="1"/>
      <c r="C21" s="95" t="s">
        <v>904</v>
      </c>
      <c r="D21" s="95" t="s">
        <v>904</v>
      </c>
      <c r="E21" s="95" t="s">
        <v>904</v>
      </c>
      <c r="F21" s="95" t="s">
        <v>904</v>
      </c>
      <c r="G21" s="95" t="s">
        <v>904</v>
      </c>
      <c r="H21" s="95" t="s">
        <v>904</v>
      </c>
      <c r="I21" s="57"/>
      <c r="J21" s="57"/>
    </row>
    <row r="22" spans="1:11" ht="15">
      <c r="A22" s="58">
        <v>1</v>
      </c>
      <c r="B22" s="59" t="s">
        <v>895</v>
      </c>
      <c r="C22" s="60">
        <v>135964135883.96429</v>
      </c>
      <c r="D22" s="60">
        <v>15561784902.92</v>
      </c>
      <c r="E22" s="60">
        <f>C22-D22</f>
        <v>120402350981.0443</v>
      </c>
      <c r="F22" s="60">
        <v>28301549961.759998</v>
      </c>
      <c r="G22" s="60">
        <v>10749985708.4</v>
      </c>
      <c r="H22" s="61">
        <f>E22+F22+G22</f>
        <v>159453886651.20428</v>
      </c>
      <c r="I22" s="62"/>
      <c r="J22" s="63"/>
    </row>
    <row r="23" spans="1:11" ht="15">
      <c r="A23" s="58">
        <v>2</v>
      </c>
      <c r="B23" s="59" t="s">
        <v>896</v>
      </c>
      <c r="C23" s="60">
        <v>2803384245.0302</v>
      </c>
      <c r="D23" s="60">
        <v>0</v>
      </c>
      <c r="E23" s="60">
        <f t="shared" ref="E23:E26" si="1">C23-D23</f>
        <v>2803384245.0302</v>
      </c>
      <c r="F23" s="60">
        <v>583537112.61000001</v>
      </c>
      <c r="G23" s="60">
        <v>0</v>
      </c>
      <c r="H23" s="61">
        <f t="shared" ref="H23:H26" si="2">E23+F23+G23</f>
        <v>3386921357.6402001</v>
      </c>
      <c r="I23" s="62"/>
      <c r="J23" s="63"/>
    </row>
    <row r="24" spans="1:11" ht="15">
      <c r="A24" s="58">
        <v>3</v>
      </c>
      <c r="B24" s="59" t="s">
        <v>897</v>
      </c>
      <c r="C24" s="60">
        <v>1401692122.5151</v>
      </c>
      <c r="D24" s="60">
        <v>0</v>
      </c>
      <c r="E24" s="60">
        <f t="shared" si="1"/>
        <v>1401692122.5151</v>
      </c>
      <c r="F24" s="60">
        <v>291768556.31</v>
      </c>
      <c r="G24" s="60">
        <v>0</v>
      </c>
      <c r="H24" s="61">
        <f t="shared" si="2"/>
        <v>1693460678.8250999</v>
      </c>
      <c r="I24" s="62"/>
      <c r="J24" s="63"/>
    </row>
    <row r="25" spans="1:11" ht="15">
      <c r="A25" s="58">
        <v>4</v>
      </c>
      <c r="B25" s="59" t="s">
        <v>898</v>
      </c>
      <c r="C25" s="60">
        <v>4709685531.6506996</v>
      </c>
      <c r="D25" s="60">
        <v>0</v>
      </c>
      <c r="E25" s="60">
        <f t="shared" si="1"/>
        <v>4709685531.6506996</v>
      </c>
      <c r="F25" s="60">
        <v>980342349.19000006</v>
      </c>
      <c r="G25" s="60">
        <v>0</v>
      </c>
      <c r="H25" s="61">
        <f t="shared" si="2"/>
        <v>5690027880.8407001</v>
      </c>
      <c r="I25" s="62"/>
      <c r="J25" s="63"/>
    </row>
    <row r="26" spans="1:11" ht="15.75" thickBot="1">
      <c r="A26" s="58">
        <v>5</v>
      </c>
      <c r="B26" s="58" t="s">
        <v>899</v>
      </c>
      <c r="C26" s="60">
        <v>2803384245.0302</v>
      </c>
      <c r="D26" s="60">
        <v>41403733.490000002</v>
      </c>
      <c r="E26" s="60">
        <f t="shared" si="1"/>
        <v>2761980511.5402002</v>
      </c>
      <c r="F26" s="60">
        <v>583537112.61000001</v>
      </c>
      <c r="G26" s="60">
        <v>767856122.02999997</v>
      </c>
      <c r="H26" s="61">
        <f t="shared" si="2"/>
        <v>4113373746.1802006</v>
      </c>
      <c r="I26" s="62"/>
      <c r="J26" s="63"/>
    </row>
    <row r="27" spans="1:11" ht="17.25" thickTop="1" thickBot="1">
      <c r="A27" s="1"/>
      <c r="B27" s="64" t="s">
        <v>900</v>
      </c>
      <c r="C27" s="65">
        <f>SUM(C22:C26)</f>
        <v>147682282028.19052</v>
      </c>
      <c r="D27" s="65">
        <f t="shared" ref="D27:H27" si="3">SUM(D22:D26)</f>
        <v>15603188636.41</v>
      </c>
      <c r="E27" s="65">
        <f>SUM(E22:E26)</f>
        <v>132079093391.7805</v>
      </c>
      <c r="F27" s="65">
        <f t="shared" si="3"/>
        <v>30740735092.48</v>
      </c>
      <c r="G27" s="65">
        <f t="shared" si="3"/>
        <v>11517841830.43</v>
      </c>
      <c r="H27" s="65">
        <f t="shared" si="3"/>
        <v>174337670314.69049</v>
      </c>
      <c r="I27" s="66"/>
      <c r="J27" s="66"/>
    </row>
    <row r="28" spans="1:11" ht="13.5" thickTop="1">
      <c r="D28" s="31"/>
      <c r="E28" s="31"/>
      <c r="F28" s="18"/>
      <c r="G28" s="18"/>
      <c r="H28" s="33"/>
      <c r="I28" s="67"/>
      <c r="J28" s="63"/>
      <c r="K28" t="s">
        <v>901</v>
      </c>
    </row>
    <row r="29" spans="1:11" ht="23.25">
      <c r="A29" s="68"/>
      <c r="G29" s="32"/>
      <c r="H29" s="32"/>
      <c r="I29" s="32"/>
      <c r="J29" s="31"/>
    </row>
    <row r="30" spans="1:11" ht="20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1">
      <c r="B31" s="22"/>
      <c r="C31" s="22"/>
      <c r="D31" s="22"/>
      <c r="E31" s="22"/>
      <c r="F31" s="22"/>
    </row>
    <row r="32" spans="1:11" hidden="1">
      <c r="B32" s="22"/>
      <c r="C32" s="22"/>
      <c r="D32" s="22"/>
      <c r="E32" s="22"/>
      <c r="F32" s="22"/>
    </row>
    <row r="33" spans="2:7">
      <c r="B33" s="22"/>
      <c r="C33" s="22"/>
      <c r="D33" s="22"/>
      <c r="E33" s="22"/>
      <c r="F33" s="22"/>
    </row>
    <row r="34" spans="2:7" ht="20.25">
      <c r="C34" s="98"/>
      <c r="D34" s="98"/>
      <c r="E34" s="98"/>
      <c r="F34" s="98"/>
      <c r="G34" s="98"/>
    </row>
    <row r="35" spans="2:7" ht="20.25">
      <c r="C35" s="103"/>
      <c r="D35" s="103"/>
      <c r="E35" s="103"/>
      <c r="F35" s="103"/>
      <c r="G35" s="103"/>
    </row>
    <row r="36" spans="2:7" ht="20.25">
      <c r="C36" s="98"/>
      <c r="D36" s="98"/>
      <c r="E36" s="98"/>
      <c r="F36" s="98"/>
      <c r="G36" s="98"/>
    </row>
    <row r="37" spans="2:7" ht="20.25">
      <c r="C37" s="98"/>
      <c r="D37" s="98"/>
      <c r="E37" s="98"/>
      <c r="F37" s="98"/>
      <c r="G37" s="98"/>
    </row>
  </sheetData>
  <mergeCells count="8">
    <mergeCell ref="C36:G36"/>
    <mergeCell ref="C37:G37"/>
    <mergeCell ref="A1:J1"/>
    <mergeCell ref="A2:H2"/>
    <mergeCell ref="A17:J17"/>
    <mergeCell ref="A30:J30"/>
    <mergeCell ref="C34:G34"/>
    <mergeCell ref="C35:G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54"/>
  <sheetViews>
    <sheetView zoomScale="80" zoomScaleNormal="80" workbookViewId="0">
      <pane xSplit="3" ySplit="10" topLeftCell="D52" activePane="bottomRight" state="frozen"/>
      <selection pane="topRight" activeCell="D1" sqref="D1"/>
      <selection pane="bottomLeft" activeCell="A10" sqref="A10"/>
      <selection pane="bottomRight" activeCell="A69" sqref="A69"/>
    </sheetView>
  </sheetViews>
  <sheetFormatPr defaultRowHeight="12.75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19.5703125" customWidth="1"/>
    <col min="11" max="11" width="21" customWidth="1"/>
    <col min="12" max="12" width="22" bestFit="1" customWidth="1"/>
    <col min="13" max="13" width="24.140625" bestFit="1" customWidth="1"/>
    <col min="14" max="14" width="20.140625" bestFit="1" customWidth="1"/>
    <col min="15" max="15" width="6.140625" customWidth="1"/>
  </cols>
  <sheetData>
    <row r="1" spans="1:16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6" ht="26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26.25" hidden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6" ht="18" customHeight="1">
      <c r="H4" s="24" t="s">
        <v>17</v>
      </c>
    </row>
    <row r="5" spans="1:16" ht="18">
      <c r="A5" s="107" t="s">
        <v>907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6" ht="20.25">
      <c r="A6" s="23"/>
      <c r="B6" s="23"/>
      <c r="C6" s="2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23"/>
    </row>
    <row r="7" spans="1:16">
      <c r="A7" s="2">
        <v>1</v>
      </c>
      <c r="B7" s="2">
        <v>2</v>
      </c>
      <c r="C7" s="2">
        <v>3</v>
      </c>
      <c r="D7" s="2">
        <v>4</v>
      </c>
      <c r="E7" s="2">
        <v>5</v>
      </c>
      <c r="F7" s="2" t="s">
        <v>6</v>
      </c>
      <c r="G7" s="2">
        <v>7</v>
      </c>
      <c r="H7" s="2">
        <v>8</v>
      </c>
      <c r="I7" s="2">
        <v>9</v>
      </c>
      <c r="J7" s="2" t="s">
        <v>7</v>
      </c>
      <c r="K7" s="2">
        <v>11</v>
      </c>
      <c r="L7" s="2">
        <v>12</v>
      </c>
      <c r="M7" s="2" t="s">
        <v>881</v>
      </c>
      <c r="N7" s="2" t="s">
        <v>882</v>
      </c>
      <c r="O7" s="1"/>
    </row>
    <row r="8" spans="1:16" ht="12.75" customHeight="1">
      <c r="A8" s="108" t="s">
        <v>0</v>
      </c>
      <c r="B8" s="108" t="s">
        <v>14</v>
      </c>
      <c r="C8" s="108" t="s">
        <v>1</v>
      </c>
      <c r="D8" s="108" t="s">
        <v>5</v>
      </c>
      <c r="E8" s="108" t="s">
        <v>23</v>
      </c>
      <c r="F8" s="108" t="s">
        <v>2</v>
      </c>
      <c r="G8" s="114" t="s">
        <v>20</v>
      </c>
      <c r="H8" s="115"/>
      <c r="I8" s="116"/>
      <c r="J8" s="108" t="s">
        <v>12</v>
      </c>
      <c r="K8" s="105" t="s">
        <v>880</v>
      </c>
      <c r="L8" s="108" t="s">
        <v>63</v>
      </c>
      <c r="M8" s="108" t="s">
        <v>21</v>
      </c>
      <c r="N8" s="108" t="s">
        <v>13</v>
      </c>
      <c r="O8" s="108" t="s">
        <v>0</v>
      </c>
    </row>
    <row r="9" spans="1:16" ht="44.25" customHeight="1">
      <c r="A9" s="109"/>
      <c r="B9" s="109"/>
      <c r="C9" s="109"/>
      <c r="D9" s="109"/>
      <c r="E9" s="109"/>
      <c r="F9" s="109"/>
      <c r="G9" s="3" t="s">
        <v>3</v>
      </c>
      <c r="H9" s="3" t="s">
        <v>11</v>
      </c>
      <c r="I9" s="3" t="s">
        <v>813</v>
      </c>
      <c r="J9" s="109"/>
      <c r="K9" s="106"/>
      <c r="L9" s="109"/>
      <c r="M9" s="109"/>
      <c r="N9" s="109"/>
      <c r="O9" s="109"/>
    </row>
    <row r="10" spans="1:16">
      <c r="A10" s="1"/>
      <c r="B10" s="1"/>
      <c r="C10" s="1"/>
      <c r="D10" s="4" t="s">
        <v>4</v>
      </c>
      <c r="E10" s="4" t="s">
        <v>4</v>
      </c>
      <c r="F10" s="4" t="s">
        <v>4</v>
      </c>
      <c r="G10" s="4" t="s">
        <v>4</v>
      </c>
      <c r="H10" s="4" t="s">
        <v>4</v>
      </c>
      <c r="I10" s="4" t="s">
        <v>4</v>
      </c>
      <c r="J10" s="4" t="s">
        <v>4</v>
      </c>
      <c r="K10" s="4" t="s">
        <v>4</v>
      </c>
      <c r="L10" s="4" t="s">
        <v>4</v>
      </c>
      <c r="M10" s="4" t="s">
        <v>4</v>
      </c>
      <c r="N10" s="9" t="s">
        <v>4</v>
      </c>
      <c r="O10" s="1"/>
    </row>
    <row r="11" spans="1:16" ht="18" customHeight="1">
      <c r="A11" s="1">
        <v>1</v>
      </c>
      <c r="B11" s="30" t="s">
        <v>26</v>
      </c>
      <c r="C11" s="29">
        <v>17</v>
      </c>
      <c r="D11" s="5">
        <v>1849689515.454</v>
      </c>
      <c r="E11" s="5">
        <v>247767916.65779999</v>
      </c>
      <c r="F11" s="6">
        <f>D11+E11</f>
        <v>2097457432.1118</v>
      </c>
      <c r="G11" s="7">
        <v>27889972.449999999</v>
      </c>
      <c r="H11" s="87">
        <v>0</v>
      </c>
      <c r="I11" s="5">
        <v>488636214.57999998</v>
      </c>
      <c r="J11" s="8">
        <f>F11-G11-H11-I11</f>
        <v>1580931245.0818</v>
      </c>
      <c r="K11" s="6">
        <v>470269510.51999998</v>
      </c>
      <c r="L11" s="8">
        <v>774849437.26209998</v>
      </c>
      <c r="M11" s="21">
        <f>F11+K11+L11</f>
        <v>3342576379.8938999</v>
      </c>
      <c r="N11" s="10">
        <f>J11+K11+L11</f>
        <v>2826050192.8639002</v>
      </c>
      <c r="O11" s="1">
        <v>1</v>
      </c>
    </row>
    <row r="12" spans="1:16" ht="18" customHeight="1">
      <c r="A12" s="1">
        <v>2</v>
      </c>
      <c r="B12" s="30" t="s">
        <v>27</v>
      </c>
      <c r="C12" s="25">
        <v>21</v>
      </c>
      <c r="D12" s="5">
        <v>1967751560.0255001</v>
      </c>
      <c r="E12" s="5">
        <v>0</v>
      </c>
      <c r="F12" s="6">
        <f t="shared" ref="F12:F46" si="0">D12+E12</f>
        <v>1967751560.0255001</v>
      </c>
      <c r="G12" s="7">
        <v>52020925.729999997</v>
      </c>
      <c r="H12" s="87">
        <v>0</v>
      </c>
      <c r="I12" s="5">
        <v>330357169.13999999</v>
      </c>
      <c r="J12" s="8">
        <f t="shared" ref="J12:J46" si="1">F12-G12-H12-I12</f>
        <v>1585373465.1554999</v>
      </c>
      <c r="K12" s="6">
        <v>409596388.98000002</v>
      </c>
      <c r="L12" s="8">
        <v>813144021.68900001</v>
      </c>
      <c r="M12" s="21">
        <f t="shared" ref="M12:M45" si="2">F12+K12+L12</f>
        <v>3190491970.6945</v>
      </c>
      <c r="N12" s="10">
        <f t="shared" ref="N12:N46" si="3">J12+K12+L12</f>
        <v>2808113875.8245001</v>
      </c>
      <c r="O12" s="1">
        <v>2</v>
      </c>
    </row>
    <row r="13" spans="1:16" ht="18" customHeight="1">
      <c r="A13" s="1">
        <v>3</v>
      </c>
      <c r="B13" s="30" t="s">
        <v>28</v>
      </c>
      <c r="C13" s="25">
        <v>31</v>
      </c>
      <c r="D13" s="5">
        <v>1986037720.6293001</v>
      </c>
      <c r="E13" s="5">
        <v>5370989015.1058998</v>
      </c>
      <c r="F13" s="6">
        <f t="shared" si="0"/>
        <v>7357026735.7351999</v>
      </c>
      <c r="G13" s="7">
        <v>113718046.95</v>
      </c>
      <c r="H13" s="87">
        <v>0</v>
      </c>
      <c r="I13" s="5">
        <v>977490067.63</v>
      </c>
      <c r="J13" s="8">
        <f t="shared" si="1"/>
        <v>6265818621.1552</v>
      </c>
      <c r="K13" s="6">
        <v>2179591897.9400001</v>
      </c>
      <c r="L13" s="8">
        <v>867614592.99600005</v>
      </c>
      <c r="M13" s="21">
        <f t="shared" si="2"/>
        <v>10404233226.6712</v>
      </c>
      <c r="N13" s="10">
        <f t="shared" si="3"/>
        <v>9313025112.0911999</v>
      </c>
      <c r="O13" s="1">
        <v>3</v>
      </c>
    </row>
    <row r="14" spans="1:16" ht="18" customHeight="1">
      <c r="A14" s="1">
        <v>4</v>
      </c>
      <c r="B14" s="30" t="s">
        <v>29</v>
      </c>
      <c r="C14" s="25">
        <v>21</v>
      </c>
      <c r="D14" s="5">
        <v>1964065209.1392</v>
      </c>
      <c r="E14" s="5">
        <v>0</v>
      </c>
      <c r="F14" s="6">
        <f t="shared" si="0"/>
        <v>1964065209.1392</v>
      </c>
      <c r="G14" s="7">
        <v>39537418.020000003</v>
      </c>
      <c r="H14" s="87">
        <v>0</v>
      </c>
      <c r="I14" s="5">
        <v>107021602.06</v>
      </c>
      <c r="J14" s="8">
        <f t="shared" si="1"/>
        <v>1817506189.0592</v>
      </c>
      <c r="K14" s="6">
        <v>408829058.36000001</v>
      </c>
      <c r="L14" s="8">
        <v>1009231688.1075</v>
      </c>
      <c r="M14" s="21">
        <f t="shared" si="2"/>
        <v>3382125955.6066999</v>
      </c>
      <c r="N14" s="10">
        <f t="shared" si="3"/>
        <v>3235566935.5267</v>
      </c>
      <c r="O14" s="1">
        <v>4</v>
      </c>
    </row>
    <row r="15" spans="1:16" ht="18" customHeight="1">
      <c r="A15" s="1">
        <v>5</v>
      </c>
      <c r="B15" s="30" t="s">
        <v>30</v>
      </c>
      <c r="C15" s="25">
        <v>20</v>
      </c>
      <c r="D15" s="5">
        <v>2362836250.4980001</v>
      </c>
      <c r="E15" s="5">
        <v>0</v>
      </c>
      <c r="F15" s="6">
        <f t="shared" si="0"/>
        <v>2362836250.4980001</v>
      </c>
      <c r="G15" s="7">
        <v>78191034.269999996</v>
      </c>
      <c r="H15" s="87">
        <v>305669380</v>
      </c>
      <c r="I15" s="5">
        <v>519349334.31</v>
      </c>
      <c r="J15" s="8">
        <f t="shared" si="1"/>
        <v>1459626501.9180002</v>
      </c>
      <c r="K15" s="6">
        <v>491835054.58999997</v>
      </c>
      <c r="L15" s="8">
        <v>923713472.01160002</v>
      </c>
      <c r="M15" s="21">
        <f t="shared" si="2"/>
        <v>3778384777.0996003</v>
      </c>
      <c r="N15" s="10">
        <f t="shared" si="3"/>
        <v>2875175028.5195999</v>
      </c>
      <c r="O15" s="1">
        <v>5</v>
      </c>
    </row>
    <row r="16" spans="1:16" ht="18" customHeight="1">
      <c r="A16" s="1">
        <v>6</v>
      </c>
      <c r="B16" s="30" t="s">
        <v>31</v>
      </c>
      <c r="C16" s="25">
        <v>8</v>
      </c>
      <c r="D16" s="5">
        <v>1747827231.1149001</v>
      </c>
      <c r="E16" s="5">
        <v>4728230130.0179996</v>
      </c>
      <c r="F16" s="6">
        <f t="shared" si="0"/>
        <v>6476057361.1329002</v>
      </c>
      <c r="G16" s="7">
        <v>28749844.309999999</v>
      </c>
      <c r="H16" s="87">
        <v>421546663.22000003</v>
      </c>
      <c r="I16" s="5">
        <v>1097827002.6800001</v>
      </c>
      <c r="J16" s="8">
        <f t="shared" si="1"/>
        <v>4927933850.9228992</v>
      </c>
      <c r="K16" s="6">
        <v>1765829279.8699999</v>
      </c>
      <c r="L16" s="8">
        <v>720182936.28509998</v>
      </c>
      <c r="M16" s="21">
        <f t="shared" si="2"/>
        <v>8962069577.2880001</v>
      </c>
      <c r="N16" s="10">
        <f t="shared" si="3"/>
        <v>7413946067.0779991</v>
      </c>
      <c r="O16" s="1">
        <v>6</v>
      </c>
    </row>
    <row r="17" spans="1:15" ht="18" customHeight="1">
      <c r="A17" s="1">
        <v>7</v>
      </c>
      <c r="B17" s="30" t="s">
        <v>32</v>
      </c>
      <c r="C17" s="25">
        <v>23</v>
      </c>
      <c r="D17" s="5">
        <v>2215311728.1054001</v>
      </c>
      <c r="E17" s="5">
        <v>0</v>
      </c>
      <c r="F17" s="6">
        <f t="shared" si="0"/>
        <v>2215311728.1054001</v>
      </c>
      <c r="G17" s="7">
        <v>23309408.260000002</v>
      </c>
      <c r="H17" s="87">
        <v>103855987.23</v>
      </c>
      <c r="I17" s="5">
        <v>478172499.14999998</v>
      </c>
      <c r="J17" s="8">
        <f t="shared" si="1"/>
        <v>1609973833.4653997</v>
      </c>
      <c r="K17" s="6">
        <v>461127157.88</v>
      </c>
      <c r="L17" s="8">
        <v>898635862.36790001</v>
      </c>
      <c r="M17" s="21">
        <f t="shared" si="2"/>
        <v>3575074748.3533001</v>
      </c>
      <c r="N17" s="10">
        <f t="shared" si="3"/>
        <v>2969736853.7132998</v>
      </c>
      <c r="O17" s="1">
        <v>7</v>
      </c>
    </row>
    <row r="18" spans="1:15" ht="18" customHeight="1">
      <c r="A18" s="1">
        <v>8</v>
      </c>
      <c r="B18" s="30" t="s">
        <v>33</v>
      </c>
      <c r="C18" s="25">
        <v>27</v>
      </c>
      <c r="D18" s="5">
        <v>2454247909.5212998</v>
      </c>
      <c r="E18" s="5">
        <v>0</v>
      </c>
      <c r="F18" s="6">
        <f t="shared" si="0"/>
        <v>2454247909.5212998</v>
      </c>
      <c r="G18" s="7">
        <v>19900586.239999998</v>
      </c>
      <c r="H18" s="87">
        <v>0</v>
      </c>
      <c r="I18" s="5">
        <v>323071065.25999999</v>
      </c>
      <c r="J18" s="8">
        <f t="shared" si="1"/>
        <v>2111276258.0213001</v>
      </c>
      <c r="K18" s="6">
        <v>510862804.94999999</v>
      </c>
      <c r="L18" s="8">
        <v>889015974.94439995</v>
      </c>
      <c r="M18" s="21">
        <f t="shared" si="2"/>
        <v>3854126689.4156995</v>
      </c>
      <c r="N18" s="10">
        <f t="shared" si="3"/>
        <v>3511155037.9157</v>
      </c>
      <c r="O18" s="1">
        <v>8</v>
      </c>
    </row>
    <row r="19" spans="1:15" ht="18" customHeight="1">
      <c r="A19" s="1">
        <v>9</v>
      </c>
      <c r="B19" s="30" t="s">
        <v>34</v>
      </c>
      <c r="C19" s="25">
        <v>18</v>
      </c>
      <c r="D19" s="5">
        <v>1986376422.2176001</v>
      </c>
      <c r="E19" s="5">
        <v>0</v>
      </c>
      <c r="F19" s="6">
        <f t="shared" si="0"/>
        <v>1986376422.2176001</v>
      </c>
      <c r="G19" s="7">
        <v>240495597.21000001</v>
      </c>
      <c r="H19" s="87">
        <v>633134951.91999996</v>
      </c>
      <c r="I19" s="5">
        <v>681212459.20000005</v>
      </c>
      <c r="J19" s="8">
        <f t="shared" si="1"/>
        <v>431533413.88760018</v>
      </c>
      <c r="K19" s="6">
        <v>413473238.30000001</v>
      </c>
      <c r="L19" s="8">
        <v>783354305.77349997</v>
      </c>
      <c r="M19" s="21">
        <f t="shared" si="2"/>
        <v>3183203966.2911</v>
      </c>
      <c r="N19" s="10">
        <f t="shared" si="3"/>
        <v>1628360957.9611001</v>
      </c>
      <c r="O19" s="1">
        <v>9</v>
      </c>
    </row>
    <row r="20" spans="1:15" ht="18" customHeight="1">
      <c r="A20" s="1">
        <v>10</v>
      </c>
      <c r="B20" s="30" t="s">
        <v>35</v>
      </c>
      <c r="C20" s="25">
        <v>25</v>
      </c>
      <c r="D20" s="5">
        <v>2005685926.6867001</v>
      </c>
      <c r="E20" s="5">
        <v>4181841184.4512</v>
      </c>
      <c r="F20" s="6">
        <f t="shared" si="0"/>
        <v>6187527111.1379004</v>
      </c>
      <c r="G20" s="7">
        <v>19548234.789999999</v>
      </c>
      <c r="H20" s="87">
        <v>1098907642.2</v>
      </c>
      <c r="I20" s="5">
        <v>1300745697.5599999</v>
      </c>
      <c r="J20" s="8">
        <f t="shared" si="1"/>
        <v>3768325536.5879006</v>
      </c>
      <c r="K20" s="6">
        <v>1758344558.1900001</v>
      </c>
      <c r="L20" s="8">
        <v>963142847.59529996</v>
      </c>
      <c r="M20" s="21">
        <f t="shared" si="2"/>
        <v>8909014516.9232006</v>
      </c>
      <c r="N20" s="10">
        <f t="shared" si="3"/>
        <v>6489812942.3732004</v>
      </c>
      <c r="O20" s="1">
        <v>10</v>
      </c>
    </row>
    <row r="21" spans="1:15" ht="18" customHeight="1">
      <c r="A21" s="1">
        <v>11</v>
      </c>
      <c r="B21" s="30" t="s">
        <v>36</v>
      </c>
      <c r="C21" s="25">
        <v>13</v>
      </c>
      <c r="D21" s="5">
        <v>1767233496.5494001</v>
      </c>
      <c r="E21" s="5">
        <v>0</v>
      </c>
      <c r="F21" s="6">
        <f t="shared" si="0"/>
        <v>1767233496.5494001</v>
      </c>
      <c r="G21" s="7">
        <v>32823598.98</v>
      </c>
      <c r="H21" s="87">
        <v>0</v>
      </c>
      <c r="I21" s="5">
        <v>128217591.5855</v>
      </c>
      <c r="J21" s="8">
        <f t="shared" si="1"/>
        <v>1606192305.9839001</v>
      </c>
      <c r="K21" s="6">
        <v>367857646.95999998</v>
      </c>
      <c r="L21" s="8">
        <v>775411116.87419999</v>
      </c>
      <c r="M21" s="21">
        <f t="shared" si="2"/>
        <v>2910502260.3836002</v>
      </c>
      <c r="N21" s="10">
        <f t="shared" si="3"/>
        <v>2749461069.8181</v>
      </c>
      <c r="O21" s="1">
        <v>11</v>
      </c>
    </row>
    <row r="22" spans="1:15" ht="18" customHeight="1">
      <c r="A22" s="1">
        <v>12</v>
      </c>
      <c r="B22" s="30" t="s">
        <v>37</v>
      </c>
      <c r="C22" s="25">
        <v>18</v>
      </c>
      <c r="D22" s="5">
        <v>1847042237.3649001</v>
      </c>
      <c r="E22" s="5">
        <v>200144105.59549999</v>
      </c>
      <c r="F22" s="6">
        <f t="shared" si="0"/>
        <v>2047186342.9604001</v>
      </c>
      <c r="G22" s="7">
        <v>77680529.980000004</v>
      </c>
      <c r="H22" s="87">
        <v>520000000</v>
      </c>
      <c r="I22" s="5">
        <v>401650323.45999998</v>
      </c>
      <c r="J22" s="8">
        <f t="shared" si="1"/>
        <v>1047855489.5204</v>
      </c>
      <c r="K22" s="6">
        <v>429096375.20999998</v>
      </c>
      <c r="L22" s="8">
        <v>894777331.04059994</v>
      </c>
      <c r="M22" s="21">
        <f t="shared" si="2"/>
        <v>3371060049.211</v>
      </c>
      <c r="N22" s="10">
        <f t="shared" si="3"/>
        <v>2371729195.7709999</v>
      </c>
      <c r="O22" s="1">
        <v>12</v>
      </c>
    </row>
    <row r="23" spans="1:15" ht="18" customHeight="1">
      <c r="A23" s="1">
        <v>13</v>
      </c>
      <c r="B23" s="30" t="s">
        <v>38</v>
      </c>
      <c r="C23" s="25">
        <v>16</v>
      </c>
      <c r="D23" s="5">
        <v>1766236256.9863</v>
      </c>
      <c r="E23" s="5">
        <v>0</v>
      </c>
      <c r="F23" s="6">
        <f t="shared" si="0"/>
        <v>1766236256.9863</v>
      </c>
      <c r="G23" s="7">
        <v>80329144.769999996</v>
      </c>
      <c r="H23" s="87">
        <v>499654808.00999999</v>
      </c>
      <c r="I23" s="5">
        <v>436641964.81999999</v>
      </c>
      <c r="J23" s="8">
        <f t="shared" si="1"/>
        <v>749610339.38630009</v>
      </c>
      <c r="K23" s="6">
        <v>367650067.02999997</v>
      </c>
      <c r="L23" s="8">
        <v>745893552.07749999</v>
      </c>
      <c r="M23" s="21">
        <f t="shared" si="2"/>
        <v>2879779876.0938001</v>
      </c>
      <c r="N23" s="10">
        <f t="shared" si="3"/>
        <v>1863153958.4938002</v>
      </c>
      <c r="O23" s="1">
        <v>13</v>
      </c>
    </row>
    <row r="24" spans="1:15" ht="18" customHeight="1">
      <c r="A24" s="1">
        <v>14</v>
      </c>
      <c r="B24" s="30" t="s">
        <v>39</v>
      </c>
      <c r="C24" s="25">
        <v>17</v>
      </c>
      <c r="D24" s="5">
        <v>1986547859.9143</v>
      </c>
      <c r="E24" s="5">
        <v>0</v>
      </c>
      <c r="F24" s="6">
        <f t="shared" si="0"/>
        <v>1986547859.9143</v>
      </c>
      <c r="G24" s="7">
        <v>59695596.189999998</v>
      </c>
      <c r="H24" s="87">
        <v>147102561.99000001</v>
      </c>
      <c r="I24" s="5">
        <v>206468378.88999999</v>
      </c>
      <c r="J24" s="8">
        <f t="shared" si="1"/>
        <v>1573281322.8442998</v>
      </c>
      <c r="K24" s="6">
        <v>413508923.82999998</v>
      </c>
      <c r="L24" s="8">
        <v>853121997.6839</v>
      </c>
      <c r="M24" s="21">
        <f t="shared" si="2"/>
        <v>3253178781.4281998</v>
      </c>
      <c r="N24" s="10">
        <f t="shared" si="3"/>
        <v>2839912244.3581996</v>
      </c>
      <c r="O24" s="1">
        <v>14</v>
      </c>
    </row>
    <row r="25" spans="1:15" ht="18" customHeight="1">
      <c r="A25" s="1">
        <v>15</v>
      </c>
      <c r="B25" s="30" t="s">
        <v>40</v>
      </c>
      <c r="C25" s="25">
        <v>11</v>
      </c>
      <c r="D25" s="5">
        <v>1860620245.1731999</v>
      </c>
      <c r="E25" s="5">
        <v>0</v>
      </c>
      <c r="F25" s="6">
        <f t="shared" si="0"/>
        <v>1860620245.1731999</v>
      </c>
      <c r="G25" s="7">
        <v>20771356.039999999</v>
      </c>
      <c r="H25" s="87">
        <v>361446152.47000003</v>
      </c>
      <c r="I25" s="5">
        <v>287111786.97000003</v>
      </c>
      <c r="J25" s="8">
        <f t="shared" si="1"/>
        <v>1191290949.6931999</v>
      </c>
      <c r="K25" s="6">
        <v>387296521.14999998</v>
      </c>
      <c r="L25" s="8">
        <v>745429009.20630002</v>
      </c>
      <c r="M25" s="21">
        <f t="shared" si="2"/>
        <v>2993345775.5295</v>
      </c>
      <c r="N25" s="10">
        <f t="shared" si="3"/>
        <v>2324016480.0494995</v>
      </c>
      <c r="O25" s="1">
        <v>15</v>
      </c>
    </row>
    <row r="26" spans="1:15" ht="18" customHeight="1">
      <c r="A26" s="1">
        <v>16</v>
      </c>
      <c r="B26" s="30" t="s">
        <v>41</v>
      </c>
      <c r="C26" s="25">
        <v>27</v>
      </c>
      <c r="D26" s="5">
        <v>2053798009.6666999</v>
      </c>
      <c r="E26" s="5">
        <v>241432424.66670001</v>
      </c>
      <c r="F26" s="6">
        <f t="shared" si="0"/>
        <v>2295230434.3333998</v>
      </c>
      <c r="G26" s="7">
        <v>50282195.18</v>
      </c>
      <c r="H26" s="87">
        <v>0</v>
      </c>
      <c r="I26" s="5">
        <v>820323934.63999999</v>
      </c>
      <c r="J26" s="8">
        <f t="shared" si="1"/>
        <v>1424624304.5134001</v>
      </c>
      <c r="K26" s="6">
        <v>500420450.56999999</v>
      </c>
      <c r="L26" s="8">
        <v>867632300.46459997</v>
      </c>
      <c r="M26" s="21">
        <f t="shared" si="2"/>
        <v>3663283185.368</v>
      </c>
      <c r="N26" s="10">
        <f t="shared" si="3"/>
        <v>2792677055.5479999</v>
      </c>
      <c r="O26" s="1">
        <v>16</v>
      </c>
    </row>
    <row r="27" spans="1:15" ht="18" customHeight="1">
      <c r="A27" s="1">
        <v>17</v>
      </c>
      <c r="B27" s="30" t="s">
        <v>42</v>
      </c>
      <c r="C27" s="25">
        <v>27</v>
      </c>
      <c r="D27" s="5">
        <v>2209050278.3450999</v>
      </c>
      <c r="E27" s="5">
        <v>0</v>
      </c>
      <c r="F27" s="6">
        <f t="shared" si="0"/>
        <v>2209050278.3450999</v>
      </c>
      <c r="G27" s="7">
        <v>27554328.239999998</v>
      </c>
      <c r="H27" s="87">
        <v>0</v>
      </c>
      <c r="I27" s="5">
        <v>89972595.590000004</v>
      </c>
      <c r="J27" s="8">
        <f t="shared" si="1"/>
        <v>2091523354.5151002</v>
      </c>
      <c r="K27" s="6">
        <v>459823808.79000002</v>
      </c>
      <c r="L27" s="8">
        <v>941646411.59850001</v>
      </c>
      <c r="M27" s="21">
        <f t="shared" si="2"/>
        <v>3610520498.7335997</v>
      </c>
      <c r="N27" s="10">
        <f t="shared" si="3"/>
        <v>3492993574.9036007</v>
      </c>
      <c r="O27" s="1">
        <v>17</v>
      </c>
    </row>
    <row r="28" spans="1:15" ht="18" customHeight="1">
      <c r="A28" s="1">
        <v>18</v>
      </c>
      <c r="B28" s="30" t="s">
        <v>43</v>
      </c>
      <c r="C28" s="25">
        <v>23</v>
      </c>
      <c r="D28" s="5">
        <v>2588159336.6943002</v>
      </c>
      <c r="E28" s="5">
        <v>0</v>
      </c>
      <c r="F28" s="6">
        <f t="shared" si="0"/>
        <v>2588159336.6943002</v>
      </c>
      <c r="G28" s="7">
        <v>232116181.47</v>
      </c>
      <c r="H28" s="87">
        <v>0</v>
      </c>
      <c r="I28" s="5">
        <v>203254936.77000001</v>
      </c>
      <c r="J28" s="8">
        <f t="shared" si="1"/>
        <v>2152788218.4543004</v>
      </c>
      <c r="K28" s="6">
        <v>538737074.29999995</v>
      </c>
      <c r="L28" s="8">
        <v>1188884336.7131</v>
      </c>
      <c r="M28" s="21">
        <f t="shared" si="2"/>
        <v>4315780747.7073994</v>
      </c>
      <c r="N28" s="10">
        <f t="shared" si="3"/>
        <v>3880409629.4674001</v>
      </c>
      <c r="O28" s="1">
        <v>18</v>
      </c>
    </row>
    <row r="29" spans="1:15" ht="18" customHeight="1">
      <c r="A29" s="1">
        <v>19</v>
      </c>
      <c r="B29" s="30" t="s">
        <v>44</v>
      </c>
      <c r="C29" s="25">
        <v>44</v>
      </c>
      <c r="D29" s="5">
        <v>3133255016.5314999</v>
      </c>
      <c r="E29" s="5">
        <v>0</v>
      </c>
      <c r="F29" s="6">
        <f t="shared" si="0"/>
        <v>3133255016.5314999</v>
      </c>
      <c r="G29" s="7">
        <v>45827519.350000001</v>
      </c>
      <c r="H29" s="87">
        <v>0</v>
      </c>
      <c r="I29" s="5">
        <v>489328679.30000001</v>
      </c>
      <c r="J29" s="8">
        <f t="shared" si="1"/>
        <v>2598098817.8814998</v>
      </c>
      <c r="K29" s="6">
        <v>652201205.98000002</v>
      </c>
      <c r="L29" s="8">
        <v>1745949220.8066001</v>
      </c>
      <c r="M29" s="21">
        <f t="shared" si="2"/>
        <v>5531405443.3181</v>
      </c>
      <c r="N29" s="10">
        <f t="shared" si="3"/>
        <v>4996249244.6681004</v>
      </c>
      <c r="O29" s="1">
        <v>19</v>
      </c>
    </row>
    <row r="30" spans="1:15" ht="18" customHeight="1">
      <c r="A30" s="1">
        <v>20</v>
      </c>
      <c r="B30" s="30" t="s">
        <v>45</v>
      </c>
      <c r="C30" s="25">
        <v>34</v>
      </c>
      <c r="D30" s="5">
        <v>2428183465.5212002</v>
      </c>
      <c r="E30" s="5">
        <v>0</v>
      </c>
      <c r="F30" s="6">
        <f t="shared" si="0"/>
        <v>2428183465.5212002</v>
      </c>
      <c r="G30" s="7">
        <v>108900078.92</v>
      </c>
      <c r="H30" s="87">
        <v>0</v>
      </c>
      <c r="I30" s="5">
        <v>233662422.03999999</v>
      </c>
      <c r="J30" s="8">
        <f t="shared" si="1"/>
        <v>2085620964.5612001</v>
      </c>
      <c r="K30" s="6">
        <v>505437373.01999998</v>
      </c>
      <c r="L30" s="8">
        <v>1030596533.5949</v>
      </c>
      <c r="M30" s="21">
        <f t="shared" si="2"/>
        <v>3964217372.1361003</v>
      </c>
      <c r="N30" s="10">
        <f t="shared" si="3"/>
        <v>3621654871.1761003</v>
      </c>
      <c r="O30" s="1">
        <v>20</v>
      </c>
    </row>
    <row r="31" spans="1:15" ht="18" customHeight="1">
      <c r="A31" s="1">
        <v>21</v>
      </c>
      <c r="B31" s="30" t="s">
        <v>46</v>
      </c>
      <c r="C31" s="25">
        <v>21</v>
      </c>
      <c r="D31" s="5">
        <v>2085821711.2123001</v>
      </c>
      <c r="E31" s="5">
        <v>0</v>
      </c>
      <c r="F31" s="6">
        <f t="shared" si="0"/>
        <v>2085821711.2123001</v>
      </c>
      <c r="G31" s="7">
        <v>57307383.75</v>
      </c>
      <c r="H31" s="87">
        <v>0</v>
      </c>
      <c r="I31" s="5">
        <v>264239440.81</v>
      </c>
      <c r="J31" s="8">
        <f t="shared" si="1"/>
        <v>1764274886.6523001</v>
      </c>
      <c r="K31" s="6">
        <v>434173225.06999999</v>
      </c>
      <c r="L31" s="8">
        <v>815778526.02970004</v>
      </c>
      <c r="M31" s="21">
        <f t="shared" si="2"/>
        <v>3335773462.3120003</v>
      </c>
      <c r="N31" s="10">
        <f t="shared" si="3"/>
        <v>3014226637.7519999</v>
      </c>
      <c r="O31" s="1">
        <v>21</v>
      </c>
    </row>
    <row r="32" spans="1:15" ht="18" customHeight="1">
      <c r="A32" s="1">
        <v>22</v>
      </c>
      <c r="B32" s="30" t="s">
        <v>47</v>
      </c>
      <c r="C32" s="25">
        <v>21</v>
      </c>
      <c r="D32" s="5">
        <v>2183225642.0770998</v>
      </c>
      <c r="E32" s="5">
        <v>0</v>
      </c>
      <c r="F32" s="6">
        <f t="shared" si="0"/>
        <v>2183225642.0770998</v>
      </c>
      <c r="G32" s="7">
        <v>25560610.879999999</v>
      </c>
      <c r="H32" s="87">
        <v>246132000</v>
      </c>
      <c r="I32" s="5">
        <v>190704301.22</v>
      </c>
      <c r="J32" s="8">
        <f t="shared" si="1"/>
        <v>1720828729.9770997</v>
      </c>
      <c r="K32" s="6">
        <v>454448293.92000002</v>
      </c>
      <c r="L32" s="8">
        <v>842448938.73109996</v>
      </c>
      <c r="M32" s="21">
        <f t="shared" si="2"/>
        <v>3480122874.7282</v>
      </c>
      <c r="N32" s="10">
        <f t="shared" si="3"/>
        <v>3017725962.6281996</v>
      </c>
      <c r="O32" s="1">
        <v>22</v>
      </c>
    </row>
    <row r="33" spans="1:15" ht="18" customHeight="1">
      <c r="A33" s="1">
        <v>23</v>
      </c>
      <c r="B33" s="30" t="s">
        <v>48</v>
      </c>
      <c r="C33" s="25">
        <v>16</v>
      </c>
      <c r="D33" s="5">
        <v>1758361693.1556001</v>
      </c>
      <c r="E33" s="5">
        <v>0</v>
      </c>
      <c r="F33" s="6">
        <f t="shared" si="0"/>
        <v>1758361693.1556001</v>
      </c>
      <c r="G33" s="7">
        <v>32601216.780000001</v>
      </c>
      <c r="H33" s="87">
        <v>0</v>
      </c>
      <c r="I33" s="5">
        <v>347813959.43000001</v>
      </c>
      <c r="J33" s="8">
        <f t="shared" si="1"/>
        <v>1377946516.9456</v>
      </c>
      <c r="K33" s="6">
        <v>366010940.94999999</v>
      </c>
      <c r="L33" s="8">
        <v>740466876.53190005</v>
      </c>
      <c r="M33" s="21">
        <f t="shared" si="2"/>
        <v>2864839510.6375003</v>
      </c>
      <c r="N33" s="10">
        <f t="shared" si="3"/>
        <v>2484424334.4275002</v>
      </c>
      <c r="O33" s="1">
        <v>23</v>
      </c>
    </row>
    <row r="34" spans="1:15" ht="18" customHeight="1">
      <c r="A34" s="1">
        <v>24</v>
      </c>
      <c r="B34" s="30" t="s">
        <v>49</v>
      </c>
      <c r="C34" s="25">
        <v>20</v>
      </c>
      <c r="D34" s="5">
        <v>2646237124.8622999</v>
      </c>
      <c r="E34" s="5">
        <v>0</v>
      </c>
      <c r="F34" s="6">
        <f>D34+E34</f>
        <v>2646237124.8622999</v>
      </c>
      <c r="G34" s="7">
        <v>801444336.61000001</v>
      </c>
      <c r="H34" s="87">
        <v>2000000000</v>
      </c>
      <c r="I34" s="5">
        <v>0</v>
      </c>
      <c r="J34" s="8">
        <f t="shared" si="1"/>
        <v>-155207211.74770021</v>
      </c>
      <c r="K34" s="6">
        <v>550826228.64999998</v>
      </c>
      <c r="L34" s="8">
        <v>6368158453.3576002</v>
      </c>
      <c r="M34" s="21">
        <f t="shared" si="2"/>
        <v>9565221806.8698997</v>
      </c>
      <c r="N34" s="10">
        <f t="shared" si="3"/>
        <v>6763777470.2599001</v>
      </c>
      <c r="O34" s="1">
        <v>24</v>
      </c>
    </row>
    <row r="35" spans="1:15" ht="18" customHeight="1">
      <c r="A35" s="1">
        <v>25</v>
      </c>
      <c r="B35" s="30" t="s">
        <v>50</v>
      </c>
      <c r="C35" s="25">
        <v>13</v>
      </c>
      <c r="D35" s="5">
        <v>1821666492.3972001</v>
      </c>
      <c r="E35" s="5">
        <v>0</v>
      </c>
      <c r="F35" s="6">
        <f t="shared" si="0"/>
        <v>1821666492.3972001</v>
      </c>
      <c r="G35" s="7">
        <v>25749719.260000002</v>
      </c>
      <c r="H35" s="87">
        <v>101637860.22</v>
      </c>
      <c r="I35" s="5">
        <v>124304116.61</v>
      </c>
      <c r="J35" s="8">
        <f t="shared" si="1"/>
        <v>1569974796.3072002</v>
      </c>
      <c r="K35" s="6">
        <v>379188121.29000002</v>
      </c>
      <c r="L35" s="8">
        <v>690615977.81889999</v>
      </c>
      <c r="M35" s="21">
        <f t="shared" si="2"/>
        <v>2891470591.5061002</v>
      </c>
      <c r="N35" s="10">
        <f t="shared" si="3"/>
        <v>2639778895.4161</v>
      </c>
      <c r="O35" s="1">
        <v>25</v>
      </c>
    </row>
    <row r="36" spans="1:15" ht="18" customHeight="1">
      <c r="A36" s="1">
        <v>26</v>
      </c>
      <c r="B36" s="30" t="s">
        <v>51</v>
      </c>
      <c r="C36" s="25">
        <v>25</v>
      </c>
      <c r="D36" s="5">
        <v>2339849501.5746002</v>
      </c>
      <c r="E36" s="5">
        <v>0</v>
      </c>
      <c r="F36" s="6">
        <f t="shared" si="0"/>
        <v>2339849501.5746002</v>
      </c>
      <c r="G36" s="7">
        <v>37896198.899999999</v>
      </c>
      <c r="H36" s="87">
        <v>275631992.38</v>
      </c>
      <c r="I36" s="5">
        <v>184368884.88999999</v>
      </c>
      <c r="J36" s="8">
        <f t="shared" si="1"/>
        <v>1841952425.4046001</v>
      </c>
      <c r="K36" s="6">
        <v>487050258.81</v>
      </c>
      <c r="L36" s="8">
        <v>879348450.7062</v>
      </c>
      <c r="M36" s="21">
        <f t="shared" si="2"/>
        <v>3706248211.0908003</v>
      </c>
      <c r="N36" s="10">
        <f t="shared" si="3"/>
        <v>3208351134.9208002</v>
      </c>
      <c r="O36" s="1">
        <v>26</v>
      </c>
    </row>
    <row r="37" spans="1:15" ht="18" customHeight="1">
      <c r="A37" s="1">
        <v>27</v>
      </c>
      <c r="B37" s="30" t="s">
        <v>52</v>
      </c>
      <c r="C37" s="25">
        <v>20</v>
      </c>
      <c r="D37" s="5">
        <v>1835196012.6505001</v>
      </c>
      <c r="E37" s="5">
        <v>0</v>
      </c>
      <c r="F37" s="6">
        <f t="shared" si="0"/>
        <v>1835196012.6505001</v>
      </c>
      <c r="G37" s="7">
        <v>80055430.280000001</v>
      </c>
      <c r="H37" s="87">
        <v>0</v>
      </c>
      <c r="I37" s="5">
        <v>1133331119.97</v>
      </c>
      <c r="J37" s="8">
        <f t="shared" si="1"/>
        <v>621809462.40050006</v>
      </c>
      <c r="K37" s="6">
        <v>382004352.13</v>
      </c>
      <c r="L37" s="8">
        <v>901739721.60189998</v>
      </c>
      <c r="M37" s="21">
        <f t="shared" si="2"/>
        <v>3118940086.3824</v>
      </c>
      <c r="N37" s="10">
        <f t="shared" si="3"/>
        <v>1905553536.1324</v>
      </c>
      <c r="O37" s="1">
        <v>27</v>
      </c>
    </row>
    <row r="38" spans="1:15" ht="18" customHeight="1">
      <c r="A38" s="1">
        <v>28</v>
      </c>
      <c r="B38" s="30" t="s">
        <v>53</v>
      </c>
      <c r="C38" s="25">
        <v>18</v>
      </c>
      <c r="D38" s="5">
        <v>1838831741.4814</v>
      </c>
      <c r="E38" s="5">
        <v>1125379502.9875</v>
      </c>
      <c r="F38" s="6">
        <f t="shared" si="0"/>
        <v>2964211244.4688997</v>
      </c>
      <c r="G38" s="7">
        <v>52689991.259999998</v>
      </c>
      <c r="H38" s="87">
        <v>725882360.59000003</v>
      </c>
      <c r="I38" s="5">
        <v>299032677.73000002</v>
      </c>
      <c r="J38" s="8">
        <f t="shared" si="1"/>
        <v>1886606214.8888993</v>
      </c>
      <c r="K38" s="6">
        <v>764634646.87</v>
      </c>
      <c r="L38" s="8">
        <v>829184749.67630005</v>
      </c>
      <c r="M38" s="21">
        <f t="shared" si="2"/>
        <v>4558030641.0151997</v>
      </c>
      <c r="N38" s="10">
        <f t="shared" si="3"/>
        <v>3480425611.4351993</v>
      </c>
      <c r="O38" s="1">
        <v>28</v>
      </c>
    </row>
    <row r="39" spans="1:15" ht="18" customHeight="1">
      <c r="A39" s="1">
        <v>29</v>
      </c>
      <c r="B39" s="30" t="s">
        <v>54</v>
      </c>
      <c r="C39" s="25">
        <v>30</v>
      </c>
      <c r="D39" s="5">
        <v>1801553221.9528999</v>
      </c>
      <c r="E39" s="5">
        <v>0</v>
      </c>
      <c r="F39" s="6">
        <f>D39+E39</f>
        <v>1801553221.9528999</v>
      </c>
      <c r="G39" s="7">
        <v>100877001.45999999</v>
      </c>
      <c r="H39" s="87">
        <v>945881467</v>
      </c>
      <c r="I39" s="5">
        <v>1375047323.53</v>
      </c>
      <c r="J39" s="8">
        <f t="shared" si="1"/>
        <v>-620252570.03710008</v>
      </c>
      <c r="K39" s="6">
        <v>375001453.06</v>
      </c>
      <c r="L39" s="8">
        <v>824365501.09000003</v>
      </c>
      <c r="M39" s="21">
        <f t="shared" si="2"/>
        <v>3000920176.1029</v>
      </c>
      <c r="N39" s="10">
        <f t="shared" si="3"/>
        <v>579114384.11290002</v>
      </c>
      <c r="O39" s="1">
        <v>29</v>
      </c>
    </row>
    <row r="40" spans="1:15" ht="18" customHeight="1">
      <c r="A40" s="1">
        <v>30</v>
      </c>
      <c r="B40" s="30" t="s">
        <v>55</v>
      </c>
      <c r="C40" s="25">
        <v>33</v>
      </c>
      <c r="D40" s="5">
        <v>2215556493.6700001</v>
      </c>
      <c r="E40" s="5">
        <v>0</v>
      </c>
      <c r="F40" s="6">
        <f t="shared" si="0"/>
        <v>2215556493.6700001</v>
      </c>
      <c r="G40" s="7">
        <v>118990322.70999999</v>
      </c>
      <c r="H40" s="87">
        <v>99912935</v>
      </c>
      <c r="I40" s="5">
        <v>432682571.27999997</v>
      </c>
      <c r="J40" s="8">
        <f t="shared" si="1"/>
        <v>1563970664.6800001</v>
      </c>
      <c r="K40" s="6">
        <v>461178106.94</v>
      </c>
      <c r="L40" s="8">
        <v>1453103396.948</v>
      </c>
      <c r="M40" s="21">
        <f t="shared" si="2"/>
        <v>4129837997.5580001</v>
      </c>
      <c r="N40" s="10">
        <f t="shared" si="3"/>
        <v>3478252168.5679998</v>
      </c>
      <c r="O40" s="1">
        <v>30</v>
      </c>
    </row>
    <row r="41" spans="1:15" ht="18" customHeight="1">
      <c r="A41" s="1">
        <v>31</v>
      </c>
      <c r="B41" s="30" t="s">
        <v>56</v>
      </c>
      <c r="C41" s="25">
        <v>17</v>
      </c>
      <c r="D41" s="5">
        <v>2062756106.8062</v>
      </c>
      <c r="E41" s="5">
        <v>0</v>
      </c>
      <c r="F41" s="6">
        <f t="shared" si="0"/>
        <v>2062756106.8062</v>
      </c>
      <c r="G41" s="7">
        <v>20502517.039999999</v>
      </c>
      <c r="H41" s="87">
        <v>609914612.08000004</v>
      </c>
      <c r="I41" s="5">
        <v>519359488.18000001</v>
      </c>
      <c r="J41" s="8">
        <f t="shared" si="1"/>
        <v>912979489.50620008</v>
      </c>
      <c r="K41" s="6">
        <v>429372015.17000002</v>
      </c>
      <c r="L41" s="8">
        <v>813038674.41279995</v>
      </c>
      <c r="M41" s="21">
        <f t="shared" si="2"/>
        <v>3305166796.3889999</v>
      </c>
      <c r="N41" s="10">
        <f t="shared" si="3"/>
        <v>2155390179.0890002</v>
      </c>
      <c r="O41" s="1">
        <v>31</v>
      </c>
    </row>
    <row r="42" spans="1:15" ht="18" customHeight="1">
      <c r="A42" s="1">
        <v>32</v>
      </c>
      <c r="B42" s="30" t="s">
        <v>57</v>
      </c>
      <c r="C42" s="25">
        <v>23</v>
      </c>
      <c r="D42" s="5">
        <v>2130338962.0223</v>
      </c>
      <c r="E42" s="5">
        <v>4408981217.8283997</v>
      </c>
      <c r="F42" s="6">
        <f t="shared" si="0"/>
        <v>6539320179.8506994</v>
      </c>
      <c r="G42" s="7">
        <v>56731329.130000003</v>
      </c>
      <c r="H42" s="87">
        <v>0</v>
      </c>
      <c r="I42" s="5">
        <v>1378094430.6099999</v>
      </c>
      <c r="J42" s="8">
        <f t="shared" si="1"/>
        <v>5104494420.1106997</v>
      </c>
      <c r="K42" s="6">
        <v>1807928671.78</v>
      </c>
      <c r="L42" s="8">
        <v>1667599366.8369</v>
      </c>
      <c r="M42" s="21">
        <f t="shared" si="2"/>
        <v>10014848218.4676</v>
      </c>
      <c r="N42" s="10">
        <f t="shared" si="3"/>
        <v>8580022458.7275991</v>
      </c>
      <c r="O42" s="1">
        <v>32</v>
      </c>
    </row>
    <row r="43" spans="1:15" ht="18" customHeight="1">
      <c r="A43" s="1">
        <v>33</v>
      </c>
      <c r="B43" s="30" t="s">
        <v>58</v>
      </c>
      <c r="C43" s="25">
        <v>23</v>
      </c>
      <c r="D43" s="5">
        <v>2177013021.2245998</v>
      </c>
      <c r="E43" s="5">
        <v>0</v>
      </c>
      <c r="F43" s="6">
        <f t="shared" si="0"/>
        <v>2177013021.2245998</v>
      </c>
      <c r="G43" s="7">
        <v>35429982.289999999</v>
      </c>
      <c r="H43" s="87">
        <v>0</v>
      </c>
      <c r="I43" s="5">
        <v>276184462.77999997</v>
      </c>
      <c r="J43" s="8">
        <f t="shared" si="1"/>
        <v>1865398576.1545999</v>
      </c>
      <c r="K43" s="6">
        <v>453155108.79000002</v>
      </c>
      <c r="L43" s="8">
        <v>845272382.77470005</v>
      </c>
      <c r="M43" s="21">
        <f t="shared" si="2"/>
        <v>3475440512.7893</v>
      </c>
      <c r="N43" s="10">
        <f t="shared" si="3"/>
        <v>3163826067.7193003</v>
      </c>
      <c r="O43" s="1">
        <v>33</v>
      </c>
    </row>
    <row r="44" spans="1:15" ht="18" customHeight="1">
      <c r="A44" s="1">
        <v>34</v>
      </c>
      <c r="B44" s="30" t="s">
        <v>59</v>
      </c>
      <c r="C44" s="25">
        <v>16</v>
      </c>
      <c r="D44" s="5">
        <v>1902800338.1470001</v>
      </c>
      <c r="E44" s="5">
        <v>0</v>
      </c>
      <c r="F44" s="6">
        <f t="shared" si="0"/>
        <v>1902800338.1470001</v>
      </c>
      <c r="G44" s="7">
        <v>20230506.57</v>
      </c>
      <c r="H44" s="87">
        <v>0</v>
      </c>
      <c r="I44" s="5">
        <v>516032835.57999998</v>
      </c>
      <c r="J44" s="8">
        <f t="shared" si="1"/>
        <v>1366536995.9970002</v>
      </c>
      <c r="K44" s="6">
        <v>396076498.31</v>
      </c>
      <c r="L44" s="8">
        <v>741857008.50129998</v>
      </c>
      <c r="M44" s="21">
        <f t="shared" si="2"/>
        <v>3040733844.9583001</v>
      </c>
      <c r="N44" s="10">
        <f t="shared" si="3"/>
        <v>2504470502.8083</v>
      </c>
      <c r="O44" s="1">
        <v>34</v>
      </c>
    </row>
    <row r="45" spans="1:15" ht="18" customHeight="1">
      <c r="A45" s="1">
        <v>35</v>
      </c>
      <c r="B45" s="30" t="s">
        <v>60</v>
      </c>
      <c r="C45" s="25">
        <v>17</v>
      </c>
      <c r="D45" s="5">
        <v>1961542887.1222</v>
      </c>
      <c r="E45" s="5">
        <v>0</v>
      </c>
      <c r="F45" s="6">
        <f t="shared" si="0"/>
        <v>1961542887.1222</v>
      </c>
      <c r="G45" s="7">
        <v>33223488.059999999</v>
      </c>
      <c r="H45" s="87">
        <v>0</v>
      </c>
      <c r="I45" s="5">
        <v>89972595.590000004</v>
      </c>
      <c r="J45" s="8">
        <f t="shared" si="1"/>
        <v>1838346803.4722002</v>
      </c>
      <c r="K45" s="6">
        <v>408304025.62</v>
      </c>
      <c r="L45" s="8">
        <v>733516148.79400003</v>
      </c>
      <c r="M45" s="21">
        <f t="shared" si="2"/>
        <v>3103363061.5362</v>
      </c>
      <c r="N45" s="10">
        <f t="shared" si="3"/>
        <v>2980166977.8862004</v>
      </c>
      <c r="O45" s="1">
        <v>35</v>
      </c>
    </row>
    <row r="46" spans="1:15" ht="18" customHeight="1" thickBot="1">
      <c r="A46" s="1">
        <v>36</v>
      </c>
      <c r="B46" s="30" t="s">
        <v>61</v>
      </c>
      <c r="C46" s="25">
        <v>14</v>
      </c>
      <c r="D46" s="5">
        <v>1965720400.7118001</v>
      </c>
      <c r="E46" s="5">
        <v>0</v>
      </c>
      <c r="F46" s="6">
        <f t="shared" si="0"/>
        <v>1965720400.7118001</v>
      </c>
      <c r="G46" s="7">
        <v>21206820.609999999</v>
      </c>
      <c r="H46" s="87">
        <v>488822936.86000001</v>
      </c>
      <c r="I46" s="5">
        <v>518487915.94999999</v>
      </c>
      <c r="J46" s="8">
        <f t="shared" si="1"/>
        <v>937202727.29180026</v>
      </c>
      <c r="K46" s="6">
        <v>409173593.98000002</v>
      </c>
      <c r="L46" s="8">
        <v>814084978.53079998</v>
      </c>
      <c r="M46" s="21">
        <f>F46+K46+L46</f>
        <v>3188978973.2226</v>
      </c>
      <c r="N46" s="10">
        <f t="shared" si="3"/>
        <v>2160461299.8026004</v>
      </c>
      <c r="O46" s="1">
        <v>36</v>
      </c>
    </row>
    <row r="47" spans="1:15" ht="18" customHeight="1" thickTop="1" thickBot="1">
      <c r="A47" s="1"/>
      <c r="B47" s="112" t="s">
        <v>883</v>
      </c>
      <c r="C47" s="113"/>
      <c r="D47" s="11">
        <f>SUM(D11:D46)</f>
        <v>74906427027.206802</v>
      </c>
      <c r="E47" s="11">
        <f t="shared" ref="E47:N47" si="4">SUM(E11:E46)</f>
        <v>20504765497.310997</v>
      </c>
      <c r="F47" s="11">
        <f t="shared" si="4"/>
        <v>95411192524.517807</v>
      </c>
      <c r="G47" s="11">
        <f t="shared" si="4"/>
        <v>2899838452.940001</v>
      </c>
      <c r="H47" s="11">
        <f t="shared" si="4"/>
        <v>9585134311.170002</v>
      </c>
      <c r="I47" s="11">
        <f t="shared" si="4"/>
        <v>17250171849.795502</v>
      </c>
      <c r="J47" s="11">
        <f>SUM(J11:J46)</f>
        <v>65676047910.612312</v>
      </c>
      <c r="K47" s="11">
        <f t="shared" si="4"/>
        <v>22050313937.759995</v>
      </c>
      <c r="L47" s="11">
        <f>SUM(L11:L46)</f>
        <v>38392806101.434692</v>
      </c>
      <c r="M47" s="11">
        <f t="shared" si="4"/>
        <v>155854312563.71249</v>
      </c>
      <c r="N47" s="11">
        <f t="shared" si="4"/>
        <v>126119167949.80702</v>
      </c>
      <c r="O47" s="11"/>
    </row>
    <row r="48" spans="1:15" ht="13.5" thickTop="1">
      <c r="B48" t="s">
        <v>18</v>
      </c>
      <c r="I48" s="31"/>
      <c r="J48" s="31"/>
      <c r="K48" s="32"/>
      <c r="L48" s="33"/>
    </row>
    <row r="49" spans="1:14">
      <c r="B49" t="s">
        <v>19</v>
      </c>
      <c r="I49" s="32"/>
      <c r="J49" s="31"/>
    </row>
    <row r="50" spans="1:14">
      <c r="C50" s="22" t="s">
        <v>24</v>
      </c>
      <c r="J50" s="32"/>
      <c r="N50" s="32"/>
    </row>
    <row r="51" spans="1:14">
      <c r="C51" s="22"/>
      <c r="J51" s="35"/>
      <c r="K51" s="88" t="s">
        <v>911</v>
      </c>
    </row>
    <row r="54" spans="1:14" ht="20.25">
      <c r="A54" s="27"/>
    </row>
  </sheetData>
  <mergeCells count="18">
    <mergeCell ref="B47:C47"/>
    <mergeCell ref="G8:I8"/>
    <mergeCell ref="F8:F9"/>
    <mergeCell ref="E8:E9"/>
    <mergeCell ref="D8:D9"/>
    <mergeCell ref="C8:C9"/>
    <mergeCell ref="B8:B9"/>
    <mergeCell ref="A1:O1"/>
    <mergeCell ref="K8:K9"/>
    <mergeCell ref="A5:N5"/>
    <mergeCell ref="A8:A9"/>
    <mergeCell ref="O8:O9"/>
    <mergeCell ref="D6:N6"/>
    <mergeCell ref="J8:J9"/>
    <mergeCell ref="L8:L9"/>
    <mergeCell ref="M8:M9"/>
    <mergeCell ref="N8:N9"/>
    <mergeCell ref="A2:P2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414"/>
  <sheetViews>
    <sheetView topLeftCell="B4" workbookViewId="0">
      <pane xSplit="3" ySplit="3" topLeftCell="M7" activePane="bottomRight" state="frozen"/>
      <selection activeCell="B4" sqref="B4"/>
      <selection pane="topRight" activeCell="E4" sqref="E4"/>
      <selection pane="bottomLeft" activeCell="B7" sqref="B7"/>
      <selection pane="bottomRight" activeCell="B5" sqref="B5"/>
    </sheetView>
  </sheetViews>
  <sheetFormatPr defaultRowHeight="12.75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19.85546875" customWidth="1"/>
    <col min="7" max="7" width="22" customWidth="1"/>
    <col min="8" max="8" width="18.42578125" customWidth="1"/>
    <col min="9" max="9" width="19.7109375" bestFit="1" customWidth="1"/>
    <col min="10" max="10" width="0.7109375" customWidth="1"/>
    <col min="11" max="11" width="4.7109375" style="18" customWidth="1"/>
    <col min="12" max="12" width="13" customWidth="1"/>
    <col min="13" max="13" width="9.42578125" bestFit="1" customWidth="1"/>
    <col min="14" max="14" width="22.28515625" customWidth="1"/>
    <col min="15" max="15" width="18.7109375" customWidth="1"/>
    <col min="16" max="17" width="21.85546875" customWidth="1"/>
    <col min="18" max="18" width="18.7109375" customWidth="1"/>
    <col min="19" max="19" width="22.140625" bestFit="1" customWidth="1"/>
  </cols>
  <sheetData>
    <row r="1" spans="1:19" ht="26.25">
      <c r="A1" s="111" t="s">
        <v>22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ht="26.25" hidden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18">
      <c r="J3" s="24" t="s">
        <v>15</v>
      </c>
    </row>
    <row r="4" spans="1:19" ht="45" customHeight="1">
      <c r="B4" s="125" t="s">
        <v>913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5" spans="1:19">
      <c r="J5" s="18">
        <v>0</v>
      </c>
    </row>
    <row r="6" spans="1:19" ht="91.5" customHeight="1">
      <c r="A6" s="14" t="s">
        <v>0</v>
      </c>
      <c r="B6" s="3" t="s">
        <v>908</v>
      </c>
      <c r="C6" s="3" t="s">
        <v>0</v>
      </c>
      <c r="D6" s="3" t="s">
        <v>9</v>
      </c>
      <c r="E6" s="3" t="s">
        <v>5</v>
      </c>
      <c r="F6" s="3" t="s">
        <v>25</v>
      </c>
      <c r="G6" s="3" t="s">
        <v>884</v>
      </c>
      <c r="H6" s="3" t="s">
        <v>10</v>
      </c>
      <c r="I6" s="3" t="s">
        <v>16</v>
      </c>
      <c r="J6" s="12"/>
      <c r="K6" s="19"/>
      <c r="L6" s="3" t="s">
        <v>8</v>
      </c>
      <c r="M6" s="3" t="s">
        <v>0</v>
      </c>
      <c r="N6" s="3" t="s">
        <v>9</v>
      </c>
      <c r="O6" s="3" t="s">
        <v>5</v>
      </c>
      <c r="P6" s="3" t="s">
        <v>25</v>
      </c>
      <c r="Q6" s="3" t="s">
        <v>884</v>
      </c>
      <c r="R6" s="3" t="s">
        <v>10</v>
      </c>
      <c r="S6" s="3" t="s">
        <v>16</v>
      </c>
    </row>
    <row r="7" spans="1:19">
      <c r="A7" s="1"/>
      <c r="B7" s="1"/>
      <c r="C7" s="1"/>
      <c r="D7" s="1"/>
      <c r="E7" s="4" t="s">
        <v>4</v>
      </c>
      <c r="F7" s="4" t="s">
        <v>4</v>
      </c>
      <c r="G7" s="4" t="s">
        <v>4</v>
      </c>
      <c r="H7" s="4" t="s">
        <v>4</v>
      </c>
      <c r="I7" s="4" t="s">
        <v>4</v>
      </c>
      <c r="J7" s="12"/>
      <c r="K7" s="19"/>
      <c r="L7" s="4"/>
      <c r="M7" s="4"/>
      <c r="N7" s="4"/>
      <c r="O7" s="4" t="s">
        <v>4</v>
      </c>
      <c r="P7" s="4" t="s">
        <v>4</v>
      </c>
      <c r="Q7" s="4" t="s">
        <v>4</v>
      </c>
      <c r="R7" s="4" t="s">
        <v>4</v>
      </c>
      <c r="S7" s="4" t="s">
        <v>4</v>
      </c>
    </row>
    <row r="8" spans="1:19" ht="24.95" customHeight="1">
      <c r="A8" s="123">
        <v>1</v>
      </c>
      <c r="B8" s="120" t="s">
        <v>26</v>
      </c>
      <c r="C8" s="1">
        <v>1</v>
      </c>
      <c r="D8" s="5" t="s">
        <v>65</v>
      </c>
      <c r="E8" s="5">
        <v>61408479.199500002</v>
      </c>
      <c r="F8" s="5">
        <v>12782452.746400001</v>
      </c>
      <c r="G8" s="5">
        <v>0</v>
      </c>
      <c r="H8" s="5">
        <v>23752206.1525</v>
      </c>
      <c r="I8" s="6">
        <f>E8+F8+G8+H8</f>
        <v>97943138.098400012</v>
      </c>
      <c r="J8" s="12"/>
      <c r="K8" s="126">
        <v>19</v>
      </c>
      <c r="L8" s="120" t="s">
        <v>44</v>
      </c>
      <c r="M8" s="13">
        <v>26</v>
      </c>
      <c r="N8" s="5" t="s">
        <v>446</v>
      </c>
      <c r="O8" s="5">
        <v>65009009.470200002</v>
      </c>
      <c r="P8" s="5">
        <v>13531919.410399999</v>
      </c>
      <c r="Q8" s="5">
        <v>0</v>
      </c>
      <c r="R8" s="5">
        <v>29274411.083700001</v>
      </c>
      <c r="S8" s="6">
        <f>O8+P8+Q8+R8</f>
        <v>107815339.96430001</v>
      </c>
    </row>
    <row r="9" spans="1:19" ht="24.95" customHeight="1">
      <c r="A9" s="123"/>
      <c r="B9" s="121"/>
      <c r="C9" s="1">
        <v>2</v>
      </c>
      <c r="D9" s="5" t="s">
        <v>66</v>
      </c>
      <c r="E9" s="5">
        <v>102452047.81110001</v>
      </c>
      <c r="F9" s="5">
        <v>21325857.2267</v>
      </c>
      <c r="G9" s="5">
        <v>0</v>
      </c>
      <c r="H9" s="5">
        <v>41974802.527099997</v>
      </c>
      <c r="I9" s="6">
        <f>E9+F9+G9+H9</f>
        <v>165752707.56490001</v>
      </c>
      <c r="J9" s="12"/>
      <c r="K9" s="126"/>
      <c r="L9" s="121"/>
      <c r="M9" s="13">
        <v>27</v>
      </c>
      <c r="N9" s="5" t="s">
        <v>447</v>
      </c>
      <c r="O9" s="5">
        <v>63665513.626500003</v>
      </c>
      <c r="P9" s="5">
        <v>13252264.672800001</v>
      </c>
      <c r="Q9" s="5">
        <v>0</v>
      </c>
      <c r="R9" s="5">
        <v>31208795.0656</v>
      </c>
      <c r="S9" s="6">
        <f t="shared" ref="S9:S72" si="0">O9+P9+Q9+R9</f>
        <v>108126573.36489999</v>
      </c>
    </row>
    <row r="10" spans="1:19" ht="24.95" customHeight="1">
      <c r="A10" s="123"/>
      <c r="B10" s="121"/>
      <c r="C10" s="1">
        <v>3</v>
      </c>
      <c r="D10" s="5" t="s">
        <v>67</v>
      </c>
      <c r="E10" s="5">
        <v>72086295.591199994</v>
      </c>
      <c r="F10" s="5">
        <v>15005088.5328</v>
      </c>
      <c r="G10" s="5">
        <v>0</v>
      </c>
      <c r="H10" s="5">
        <v>27364768.8948</v>
      </c>
      <c r="I10" s="6">
        <f t="shared" ref="I10:I72" si="1">E10+F10+G10+H10</f>
        <v>114456153.01879999</v>
      </c>
      <c r="J10" s="12"/>
      <c r="K10" s="126"/>
      <c r="L10" s="121"/>
      <c r="M10" s="13">
        <v>28</v>
      </c>
      <c r="N10" s="5" t="s">
        <v>448</v>
      </c>
      <c r="O10" s="5">
        <v>63723145.081100002</v>
      </c>
      <c r="P10" s="5">
        <v>13264260.9208</v>
      </c>
      <c r="Q10" s="5">
        <v>0</v>
      </c>
      <c r="R10" s="5">
        <v>30749261.5097</v>
      </c>
      <c r="S10" s="6">
        <f t="shared" si="0"/>
        <v>107736667.5116</v>
      </c>
    </row>
    <row r="11" spans="1:19" ht="24.95" customHeight="1">
      <c r="A11" s="123"/>
      <c r="B11" s="121"/>
      <c r="C11" s="1">
        <v>4</v>
      </c>
      <c r="D11" s="5" t="s">
        <v>68</v>
      </c>
      <c r="E11" s="5">
        <v>73448127.839000002</v>
      </c>
      <c r="F11" s="5">
        <v>15288560.0759</v>
      </c>
      <c r="G11" s="5">
        <v>0</v>
      </c>
      <c r="H11" s="5">
        <v>28626498.9703</v>
      </c>
      <c r="I11" s="6">
        <f t="shared" si="1"/>
        <v>117363186.88520001</v>
      </c>
      <c r="J11" s="12"/>
      <c r="K11" s="126"/>
      <c r="L11" s="121"/>
      <c r="M11" s="13">
        <v>29</v>
      </c>
      <c r="N11" s="5" t="s">
        <v>449</v>
      </c>
      <c r="O11" s="5">
        <v>75522501.862000003</v>
      </c>
      <c r="P11" s="5">
        <v>15720350.412900001</v>
      </c>
      <c r="Q11" s="5">
        <v>0</v>
      </c>
      <c r="R11" s="5">
        <v>35689967.2368</v>
      </c>
      <c r="S11" s="6">
        <f t="shared" si="0"/>
        <v>126932819.5117</v>
      </c>
    </row>
    <row r="12" spans="1:19" ht="24.95" customHeight="1">
      <c r="A12" s="123"/>
      <c r="B12" s="121"/>
      <c r="C12" s="1">
        <v>5</v>
      </c>
      <c r="D12" s="5" t="s">
        <v>69</v>
      </c>
      <c r="E12" s="5">
        <v>66852181.228299998</v>
      </c>
      <c r="F12" s="5">
        <v>13915583.949999999</v>
      </c>
      <c r="G12" s="5">
        <v>0</v>
      </c>
      <c r="H12" s="5">
        <v>25509297.0427</v>
      </c>
      <c r="I12" s="6">
        <f t="shared" si="1"/>
        <v>106277062.22099999</v>
      </c>
      <c r="J12" s="12"/>
      <c r="K12" s="126"/>
      <c r="L12" s="121"/>
      <c r="M12" s="13">
        <v>30</v>
      </c>
      <c r="N12" s="5" t="s">
        <v>450</v>
      </c>
      <c r="O12" s="5">
        <v>76113312.709900007</v>
      </c>
      <c r="P12" s="5">
        <v>15843330.363600001</v>
      </c>
      <c r="Q12" s="5">
        <v>0</v>
      </c>
      <c r="R12" s="5">
        <v>35194318.421499997</v>
      </c>
      <c r="S12" s="6">
        <f t="shared" si="0"/>
        <v>127150961.495</v>
      </c>
    </row>
    <row r="13" spans="1:19" ht="24.95" customHeight="1">
      <c r="A13" s="123"/>
      <c r="B13" s="121"/>
      <c r="C13" s="1">
        <v>6</v>
      </c>
      <c r="D13" s="5" t="s">
        <v>70</v>
      </c>
      <c r="E13" s="5">
        <v>69041023.279400006</v>
      </c>
      <c r="F13" s="5">
        <v>14371201.324899999</v>
      </c>
      <c r="G13" s="5">
        <v>0</v>
      </c>
      <c r="H13" s="5">
        <v>26415980.134100001</v>
      </c>
      <c r="I13" s="6">
        <f t="shared" si="1"/>
        <v>109828204.73840001</v>
      </c>
      <c r="J13" s="12"/>
      <c r="K13" s="126"/>
      <c r="L13" s="121"/>
      <c r="M13" s="13">
        <v>31</v>
      </c>
      <c r="N13" s="5" t="s">
        <v>50</v>
      </c>
      <c r="O13" s="5">
        <v>131597900.5695</v>
      </c>
      <c r="P13" s="5">
        <v>27392698.329</v>
      </c>
      <c r="Q13" s="5">
        <v>0</v>
      </c>
      <c r="R13" s="5">
        <v>57247954.697800003</v>
      </c>
      <c r="S13" s="6">
        <f t="shared" si="0"/>
        <v>216238553.59630001</v>
      </c>
    </row>
    <row r="14" spans="1:19" ht="24.95" customHeight="1">
      <c r="A14" s="123"/>
      <c r="B14" s="121"/>
      <c r="C14" s="1">
        <v>7</v>
      </c>
      <c r="D14" s="5" t="s">
        <v>71</v>
      </c>
      <c r="E14" s="5">
        <v>66988284.904600002</v>
      </c>
      <c r="F14" s="5">
        <v>13943914.546</v>
      </c>
      <c r="G14" s="5">
        <v>0</v>
      </c>
      <c r="H14" s="5">
        <v>25323191.136599999</v>
      </c>
      <c r="I14" s="6">
        <f t="shared" si="1"/>
        <v>106255390.5872</v>
      </c>
      <c r="J14" s="12"/>
      <c r="K14" s="126"/>
      <c r="L14" s="121"/>
      <c r="M14" s="13">
        <v>32</v>
      </c>
      <c r="N14" s="5" t="s">
        <v>451</v>
      </c>
      <c r="O14" s="5">
        <v>65914482.687899999</v>
      </c>
      <c r="P14" s="5">
        <v>13720397.7568</v>
      </c>
      <c r="Q14" s="5">
        <v>0</v>
      </c>
      <c r="R14" s="5">
        <v>31257063.945</v>
      </c>
      <c r="S14" s="6">
        <f t="shared" si="0"/>
        <v>110891944.3897</v>
      </c>
    </row>
    <row r="15" spans="1:19" ht="24.95" customHeight="1">
      <c r="A15" s="123"/>
      <c r="B15" s="121"/>
      <c r="C15" s="1">
        <v>8</v>
      </c>
      <c r="D15" s="5" t="s">
        <v>72</v>
      </c>
      <c r="E15" s="5">
        <v>65317754.896899998</v>
      </c>
      <c r="F15" s="5">
        <v>13596186.1677</v>
      </c>
      <c r="G15" s="5">
        <v>0</v>
      </c>
      <c r="H15" s="5">
        <v>24152757.211300001</v>
      </c>
      <c r="I15" s="6">
        <f t="shared" si="1"/>
        <v>103066698.27589999</v>
      </c>
      <c r="J15" s="12"/>
      <c r="K15" s="126"/>
      <c r="L15" s="121"/>
      <c r="M15" s="13">
        <v>33</v>
      </c>
      <c r="N15" s="5" t="s">
        <v>452</v>
      </c>
      <c r="O15" s="5">
        <v>65233655.174099997</v>
      </c>
      <c r="P15" s="5">
        <v>13578680.4299</v>
      </c>
      <c r="Q15" s="5">
        <v>0</v>
      </c>
      <c r="R15" s="5">
        <v>28915677.693700001</v>
      </c>
      <c r="S15" s="6">
        <f t="shared" si="0"/>
        <v>107728013.2977</v>
      </c>
    </row>
    <row r="16" spans="1:19" ht="24.95" customHeight="1">
      <c r="A16" s="123"/>
      <c r="B16" s="121"/>
      <c r="C16" s="1">
        <v>9</v>
      </c>
      <c r="D16" s="5" t="s">
        <v>73</v>
      </c>
      <c r="E16" s="5">
        <v>70468555.932400003</v>
      </c>
      <c r="F16" s="5">
        <v>14668348.704500001</v>
      </c>
      <c r="G16" s="5">
        <v>0</v>
      </c>
      <c r="H16" s="5">
        <v>27003155.5</v>
      </c>
      <c r="I16" s="6">
        <f t="shared" si="1"/>
        <v>112140060.13690001</v>
      </c>
      <c r="J16" s="12"/>
      <c r="K16" s="126"/>
      <c r="L16" s="121"/>
      <c r="M16" s="13">
        <v>34</v>
      </c>
      <c r="N16" s="5" t="s">
        <v>453</v>
      </c>
      <c r="O16" s="5">
        <v>78086337.412799999</v>
      </c>
      <c r="P16" s="5">
        <v>16254024.381200001</v>
      </c>
      <c r="Q16" s="5">
        <v>0</v>
      </c>
      <c r="R16" s="5">
        <v>35997724.542999998</v>
      </c>
      <c r="S16" s="6">
        <f t="shared" si="0"/>
        <v>130338086.337</v>
      </c>
    </row>
    <row r="17" spans="1:19" ht="24.95" customHeight="1">
      <c r="A17" s="123"/>
      <c r="B17" s="121"/>
      <c r="C17" s="1">
        <v>10</v>
      </c>
      <c r="D17" s="5" t="s">
        <v>74</v>
      </c>
      <c r="E17" s="5">
        <v>71511325.557999998</v>
      </c>
      <c r="F17" s="5">
        <v>14885405.919399999</v>
      </c>
      <c r="G17" s="5">
        <v>0</v>
      </c>
      <c r="H17" s="5">
        <v>28011790.759100001</v>
      </c>
      <c r="I17" s="6">
        <f t="shared" si="1"/>
        <v>114408522.23650001</v>
      </c>
      <c r="J17" s="12"/>
      <c r="K17" s="126"/>
      <c r="L17" s="121"/>
      <c r="M17" s="13">
        <v>35</v>
      </c>
      <c r="N17" s="5" t="s">
        <v>454</v>
      </c>
      <c r="O17" s="5">
        <v>64428754.7883</v>
      </c>
      <c r="P17" s="5">
        <v>13411136.773399999</v>
      </c>
      <c r="Q17" s="5">
        <v>0</v>
      </c>
      <c r="R17" s="5">
        <v>30978740.2872</v>
      </c>
      <c r="S17" s="6">
        <f t="shared" si="0"/>
        <v>108818631.84890001</v>
      </c>
    </row>
    <row r="18" spans="1:19" ht="24.95" customHeight="1">
      <c r="A18" s="123"/>
      <c r="B18" s="121"/>
      <c r="C18" s="1">
        <v>11</v>
      </c>
      <c r="D18" s="5" t="s">
        <v>75</v>
      </c>
      <c r="E18" s="5">
        <v>78203354.587200001</v>
      </c>
      <c r="F18" s="5">
        <v>16278382.035399999</v>
      </c>
      <c r="G18" s="5">
        <v>0</v>
      </c>
      <c r="H18" s="5">
        <v>31681204.795000002</v>
      </c>
      <c r="I18" s="6">
        <f t="shared" si="1"/>
        <v>126162941.41760001</v>
      </c>
      <c r="J18" s="12"/>
      <c r="K18" s="126"/>
      <c r="L18" s="121"/>
      <c r="M18" s="13">
        <v>36</v>
      </c>
      <c r="N18" s="5" t="s">
        <v>455</v>
      </c>
      <c r="O18" s="5">
        <v>81546367.058699995</v>
      </c>
      <c r="P18" s="5">
        <v>16974245.204500001</v>
      </c>
      <c r="Q18" s="5">
        <v>0</v>
      </c>
      <c r="R18" s="5">
        <v>37490661.398800001</v>
      </c>
      <c r="S18" s="6">
        <f t="shared" si="0"/>
        <v>136011273.662</v>
      </c>
    </row>
    <row r="19" spans="1:19" ht="24.95" customHeight="1">
      <c r="A19" s="123"/>
      <c r="B19" s="121"/>
      <c r="C19" s="1">
        <v>12</v>
      </c>
      <c r="D19" s="5" t="s">
        <v>76</v>
      </c>
      <c r="E19" s="5">
        <v>75295928.3741</v>
      </c>
      <c r="F19" s="5">
        <v>15673188.1164</v>
      </c>
      <c r="G19" s="5">
        <v>0</v>
      </c>
      <c r="H19" s="5">
        <v>30211711.1778</v>
      </c>
      <c r="I19" s="6">
        <f t="shared" si="1"/>
        <v>121180827.6683</v>
      </c>
      <c r="J19" s="12"/>
      <c r="K19" s="126"/>
      <c r="L19" s="121"/>
      <c r="M19" s="13">
        <v>37</v>
      </c>
      <c r="N19" s="5" t="s">
        <v>456</v>
      </c>
      <c r="O19" s="5">
        <v>71610783.148699999</v>
      </c>
      <c r="P19" s="5">
        <v>14906108.466800001</v>
      </c>
      <c r="Q19" s="5">
        <v>0</v>
      </c>
      <c r="R19" s="5">
        <v>34557779.774400003</v>
      </c>
      <c r="S19" s="6">
        <f t="shared" si="0"/>
        <v>121074671.3899</v>
      </c>
    </row>
    <row r="20" spans="1:19" ht="24.95" customHeight="1">
      <c r="A20" s="123"/>
      <c r="B20" s="121"/>
      <c r="C20" s="1">
        <v>13</v>
      </c>
      <c r="D20" s="5" t="s">
        <v>77</v>
      </c>
      <c r="E20" s="5">
        <v>57497631.7557</v>
      </c>
      <c r="F20" s="5">
        <v>11968392.159</v>
      </c>
      <c r="G20" s="5">
        <v>0</v>
      </c>
      <c r="H20" s="5">
        <v>22319691.796100002</v>
      </c>
      <c r="I20" s="6">
        <f t="shared" si="1"/>
        <v>91785715.710800007</v>
      </c>
      <c r="J20" s="12"/>
      <c r="K20" s="126"/>
      <c r="L20" s="121"/>
      <c r="M20" s="13">
        <v>38</v>
      </c>
      <c r="N20" s="5" t="s">
        <v>457</v>
      </c>
      <c r="O20" s="5">
        <v>74464732.975999996</v>
      </c>
      <c r="P20" s="5">
        <v>15500171.0341</v>
      </c>
      <c r="Q20" s="5">
        <v>0</v>
      </c>
      <c r="R20" s="5">
        <v>35630523.939000003</v>
      </c>
      <c r="S20" s="6">
        <f t="shared" si="0"/>
        <v>125595427.94909999</v>
      </c>
    </row>
    <row r="21" spans="1:19" ht="24.95" customHeight="1">
      <c r="A21" s="123"/>
      <c r="B21" s="121"/>
      <c r="C21" s="1">
        <v>14</v>
      </c>
      <c r="D21" s="5" t="s">
        <v>78</v>
      </c>
      <c r="E21" s="5">
        <v>54327408.386399999</v>
      </c>
      <c r="F21" s="5">
        <v>11308495.823100001</v>
      </c>
      <c r="G21" s="5">
        <v>0</v>
      </c>
      <c r="H21" s="5">
        <v>20951516.7456</v>
      </c>
      <c r="I21" s="6">
        <f t="shared" si="1"/>
        <v>86587420.9551</v>
      </c>
      <c r="J21" s="12"/>
      <c r="K21" s="126"/>
      <c r="L21" s="121"/>
      <c r="M21" s="13">
        <v>39</v>
      </c>
      <c r="N21" s="5" t="s">
        <v>458</v>
      </c>
      <c r="O21" s="5">
        <v>58622623.269500002</v>
      </c>
      <c r="P21" s="5">
        <v>12202564.231799999</v>
      </c>
      <c r="Q21" s="5">
        <v>0</v>
      </c>
      <c r="R21" s="5">
        <v>28509251.425099999</v>
      </c>
      <c r="S21" s="6">
        <f t="shared" si="0"/>
        <v>99334438.926400006</v>
      </c>
    </row>
    <row r="22" spans="1:19" ht="24.95" customHeight="1">
      <c r="A22" s="123"/>
      <c r="B22" s="121"/>
      <c r="C22" s="1">
        <v>15</v>
      </c>
      <c r="D22" s="5" t="s">
        <v>79</v>
      </c>
      <c r="E22" s="5">
        <v>56570745.408799998</v>
      </c>
      <c r="F22" s="5">
        <v>11775456.572799999</v>
      </c>
      <c r="G22" s="5">
        <v>0</v>
      </c>
      <c r="H22" s="5">
        <v>22661663.558600001</v>
      </c>
      <c r="I22" s="6">
        <f t="shared" si="1"/>
        <v>91007865.540199995</v>
      </c>
      <c r="J22" s="12"/>
      <c r="K22" s="126"/>
      <c r="L22" s="121"/>
      <c r="M22" s="13">
        <v>40</v>
      </c>
      <c r="N22" s="5" t="s">
        <v>459</v>
      </c>
      <c r="O22" s="5">
        <v>64633524.0185</v>
      </c>
      <c r="P22" s="5">
        <v>13453760.414999999</v>
      </c>
      <c r="Q22" s="5">
        <v>0</v>
      </c>
      <c r="R22" s="5">
        <v>31962146.704799999</v>
      </c>
      <c r="S22" s="6">
        <f t="shared" si="0"/>
        <v>110049431.13829999</v>
      </c>
    </row>
    <row r="23" spans="1:19" ht="24.95" customHeight="1">
      <c r="A23" s="123"/>
      <c r="B23" s="121"/>
      <c r="C23" s="1">
        <v>16</v>
      </c>
      <c r="D23" s="5" t="s">
        <v>80</v>
      </c>
      <c r="E23" s="5">
        <v>84328738.667199999</v>
      </c>
      <c r="F23" s="5">
        <v>17553408.441799998</v>
      </c>
      <c r="G23" s="5">
        <v>0</v>
      </c>
      <c r="H23" s="5">
        <v>30270924.075199999</v>
      </c>
      <c r="I23" s="6">
        <f t="shared" si="1"/>
        <v>132153071.18419999</v>
      </c>
      <c r="J23" s="12"/>
      <c r="K23" s="126"/>
      <c r="L23" s="121"/>
      <c r="M23" s="13">
        <v>41</v>
      </c>
      <c r="N23" s="5" t="s">
        <v>460</v>
      </c>
      <c r="O23" s="5">
        <v>79695430.5185</v>
      </c>
      <c r="P23" s="5">
        <v>16588964.3903</v>
      </c>
      <c r="Q23" s="5">
        <v>0</v>
      </c>
      <c r="R23" s="5">
        <v>36228124.921999998</v>
      </c>
      <c r="S23" s="6">
        <f t="shared" si="0"/>
        <v>132512519.8308</v>
      </c>
    </row>
    <row r="24" spans="1:19" ht="24.95" customHeight="1">
      <c r="A24" s="123"/>
      <c r="B24" s="122"/>
      <c r="C24" s="1">
        <v>17</v>
      </c>
      <c r="D24" s="5" t="s">
        <v>81</v>
      </c>
      <c r="E24" s="5">
        <v>72864977.122400001</v>
      </c>
      <c r="F24" s="5">
        <v>15167174.6162</v>
      </c>
      <c r="G24" s="5">
        <v>0</v>
      </c>
      <c r="H24" s="5">
        <v>25542532.297400001</v>
      </c>
      <c r="I24" s="6">
        <f t="shared" si="1"/>
        <v>113574684.036</v>
      </c>
      <c r="J24" s="12"/>
      <c r="K24" s="126"/>
      <c r="L24" s="121"/>
      <c r="M24" s="13">
        <v>42</v>
      </c>
      <c r="N24" s="5" t="s">
        <v>461</v>
      </c>
      <c r="O24" s="5">
        <v>93177640.996399999</v>
      </c>
      <c r="P24" s="5">
        <v>19395347.492400002</v>
      </c>
      <c r="Q24" s="5">
        <v>0</v>
      </c>
      <c r="R24" s="5">
        <v>44172041.989100002</v>
      </c>
      <c r="S24" s="6">
        <f t="shared" si="0"/>
        <v>156745030.4779</v>
      </c>
    </row>
    <row r="25" spans="1:19" ht="24.95" customHeight="1">
      <c r="A25" s="1"/>
      <c r="B25" s="114" t="s">
        <v>814</v>
      </c>
      <c r="C25" s="115"/>
      <c r="D25" s="116"/>
      <c r="E25" s="15">
        <v>1198662860.5422001</v>
      </c>
      <c r="F25" s="15">
        <v>249507096.95900002</v>
      </c>
      <c r="G25" s="15">
        <v>0</v>
      </c>
      <c r="H25" s="15">
        <v>461773692.77420008</v>
      </c>
      <c r="I25" s="8">
        <f>E25+F25+G25+H25</f>
        <v>1909943650.2754002</v>
      </c>
      <c r="J25" s="12"/>
      <c r="K25" s="126"/>
      <c r="L25" s="121"/>
      <c r="M25" s="13">
        <v>43</v>
      </c>
      <c r="N25" s="5" t="s">
        <v>462</v>
      </c>
      <c r="O25" s="5">
        <v>60807912.225900002</v>
      </c>
      <c r="P25" s="5">
        <v>12657442.014</v>
      </c>
      <c r="Q25" s="5">
        <v>0</v>
      </c>
      <c r="R25" s="5">
        <v>30297907.167300001</v>
      </c>
      <c r="S25" s="6">
        <f t="shared" si="0"/>
        <v>103763261.40720001</v>
      </c>
    </row>
    <row r="26" spans="1:19" ht="24.95" customHeight="1">
      <c r="A26" s="123">
        <v>2</v>
      </c>
      <c r="B26" s="120" t="s">
        <v>27</v>
      </c>
      <c r="C26" s="1">
        <v>1</v>
      </c>
      <c r="D26" s="5" t="s">
        <v>82</v>
      </c>
      <c r="E26" s="5">
        <v>74725411.663200006</v>
      </c>
      <c r="F26" s="5">
        <v>15554432.482100001</v>
      </c>
      <c r="G26" s="5">
        <v>0</v>
      </c>
      <c r="H26" s="5">
        <v>28186506.3884</v>
      </c>
      <c r="I26" s="6">
        <f t="shared" si="1"/>
        <v>118466350.5337</v>
      </c>
      <c r="J26" s="12"/>
      <c r="K26" s="126"/>
      <c r="L26" s="122"/>
      <c r="M26" s="13">
        <v>44</v>
      </c>
      <c r="N26" s="5" t="s">
        <v>463</v>
      </c>
      <c r="O26" s="5">
        <v>71501640.095100001</v>
      </c>
      <c r="P26" s="5">
        <v>14883389.8465</v>
      </c>
      <c r="Q26" s="5">
        <v>0</v>
      </c>
      <c r="R26" s="5">
        <v>33546667.711199999</v>
      </c>
      <c r="S26" s="6">
        <f t="shared" si="0"/>
        <v>119931697.65279999</v>
      </c>
    </row>
    <row r="27" spans="1:19" ht="24.95" customHeight="1">
      <c r="A27" s="123"/>
      <c r="B27" s="121"/>
      <c r="C27" s="1">
        <v>2</v>
      </c>
      <c r="D27" s="5" t="s">
        <v>83</v>
      </c>
      <c r="E27" s="5">
        <v>91288104.037100002</v>
      </c>
      <c r="F27" s="5">
        <v>19002031.826400001</v>
      </c>
      <c r="G27" s="5">
        <v>0</v>
      </c>
      <c r="H27" s="5">
        <v>29743782.549899999</v>
      </c>
      <c r="I27" s="6">
        <f t="shared" si="1"/>
        <v>140033918.41339999</v>
      </c>
      <c r="J27" s="12"/>
      <c r="K27" s="26"/>
      <c r="L27" s="114" t="s">
        <v>832</v>
      </c>
      <c r="M27" s="115"/>
      <c r="N27" s="116"/>
      <c r="O27" s="15">
        <v>3300402306.8303995</v>
      </c>
      <c r="P27" s="15">
        <v>686993670.59820008</v>
      </c>
      <c r="Q27" s="15">
        <v>0</v>
      </c>
      <c r="R27" s="15">
        <v>1547210577.9421</v>
      </c>
      <c r="S27" s="8">
        <f t="shared" si="0"/>
        <v>5534606555.3706989</v>
      </c>
    </row>
    <row r="28" spans="1:19" ht="24.95" customHeight="1">
      <c r="A28" s="123"/>
      <c r="B28" s="121"/>
      <c r="C28" s="1">
        <v>3</v>
      </c>
      <c r="D28" s="5" t="s">
        <v>84</v>
      </c>
      <c r="E28" s="5">
        <v>77731846.739800006</v>
      </c>
      <c r="F28" s="5">
        <v>16180235.5439</v>
      </c>
      <c r="G28" s="5">
        <v>0</v>
      </c>
      <c r="H28" s="5">
        <v>27255458.456900001</v>
      </c>
      <c r="I28" s="6">
        <f t="shared" si="1"/>
        <v>121167540.7406</v>
      </c>
      <c r="J28" s="12"/>
      <c r="K28" s="117">
        <v>20</v>
      </c>
      <c r="L28" s="120" t="s">
        <v>45</v>
      </c>
      <c r="M28" s="13">
        <v>1</v>
      </c>
      <c r="N28" s="5" t="s">
        <v>464</v>
      </c>
      <c r="O28" s="5">
        <v>72656129.513699993</v>
      </c>
      <c r="P28" s="5">
        <v>15123702.0417</v>
      </c>
      <c r="Q28" s="5">
        <v>0</v>
      </c>
      <c r="R28" s="5">
        <v>26226987.917300001</v>
      </c>
      <c r="S28" s="6">
        <f t="shared" si="0"/>
        <v>114006819.4727</v>
      </c>
    </row>
    <row r="29" spans="1:19" ht="24.95" customHeight="1">
      <c r="A29" s="123"/>
      <c r="B29" s="121"/>
      <c r="C29" s="1">
        <v>4</v>
      </c>
      <c r="D29" s="5" t="s">
        <v>85</v>
      </c>
      <c r="E29" s="5">
        <v>68055351.826199993</v>
      </c>
      <c r="F29" s="5">
        <v>14166029.3529</v>
      </c>
      <c r="G29" s="5">
        <v>0</v>
      </c>
      <c r="H29" s="5">
        <v>25291756.026700001</v>
      </c>
      <c r="I29" s="6">
        <f t="shared" si="1"/>
        <v>107513137.2058</v>
      </c>
      <c r="J29" s="12"/>
      <c r="K29" s="118"/>
      <c r="L29" s="121"/>
      <c r="M29" s="13">
        <v>2</v>
      </c>
      <c r="N29" s="5" t="s">
        <v>465</v>
      </c>
      <c r="O29" s="5">
        <v>74867881.872799993</v>
      </c>
      <c r="P29" s="5">
        <v>15584088.300799999</v>
      </c>
      <c r="Q29" s="5">
        <v>0</v>
      </c>
      <c r="R29" s="5">
        <v>28254741.652800001</v>
      </c>
      <c r="S29" s="6">
        <f t="shared" si="0"/>
        <v>118706711.82639998</v>
      </c>
    </row>
    <row r="30" spans="1:19" ht="24.95" customHeight="1">
      <c r="A30" s="123"/>
      <c r="B30" s="121"/>
      <c r="C30" s="1">
        <v>5</v>
      </c>
      <c r="D30" s="5" t="s">
        <v>86</v>
      </c>
      <c r="E30" s="5">
        <v>67343209.377700001</v>
      </c>
      <c r="F30" s="5">
        <v>14017793.680600001</v>
      </c>
      <c r="G30" s="5">
        <v>0</v>
      </c>
      <c r="H30" s="5">
        <v>26238355.983800001</v>
      </c>
      <c r="I30" s="6">
        <f t="shared" si="1"/>
        <v>107599359.04210001</v>
      </c>
      <c r="J30" s="12"/>
      <c r="K30" s="118"/>
      <c r="L30" s="121"/>
      <c r="M30" s="13">
        <v>3</v>
      </c>
      <c r="N30" s="5" t="s">
        <v>466</v>
      </c>
      <c r="O30" s="5">
        <v>81449182.515400007</v>
      </c>
      <c r="P30" s="5">
        <v>16954015.802200001</v>
      </c>
      <c r="Q30" s="5">
        <v>0</v>
      </c>
      <c r="R30" s="5">
        <v>29660356.764899999</v>
      </c>
      <c r="S30" s="6">
        <f t="shared" si="0"/>
        <v>128063555.08250001</v>
      </c>
    </row>
    <row r="31" spans="1:19" ht="24.95" customHeight="1">
      <c r="A31" s="123"/>
      <c r="B31" s="121"/>
      <c r="C31" s="1">
        <v>6</v>
      </c>
      <c r="D31" s="5" t="s">
        <v>87</v>
      </c>
      <c r="E31" s="5">
        <v>71999595.040000007</v>
      </c>
      <c r="F31" s="5">
        <v>14987041.4209</v>
      </c>
      <c r="G31" s="5">
        <v>0</v>
      </c>
      <c r="H31" s="5">
        <v>28044464.554699998</v>
      </c>
      <c r="I31" s="6">
        <f t="shared" si="1"/>
        <v>115031101.01560001</v>
      </c>
      <c r="J31" s="12"/>
      <c r="K31" s="118"/>
      <c r="L31" s="121"/>
      <c r="M31" s="13">
        <v>4</v>
      </c>
      <c r="N31" s="5" t="s">
        <v>467</v>
      </c>
      <c r="O31" s="5">
        <v>76366708.973299995</v>
      </c>
      <c r="P31" s="5">
        <v>15896075.942199999</v>
      </c>
      <c r="Q31" s="5">
        <v>0</v>
      </c>
      <c r="R31" s="5">
        <v>28994902.870299999</v>
      </c>
      <c r="S31" s="6">
        <f t="shared" si="0"/>
        <v>121257687.7858</v>
      </c>
    </row>
    <row r="32" spans="1:19" ht="24.95" customHeight="1">
      <c r="A32" s="123"/>
      <c r="B32" s="121"/>
      <c r="C32" s="1">
        <v>7</v>
      </c>
      <c r="D32" s="5" t="s">
        <v>88</v>
      </c>
      <c r="E32" s="5">
        <v>78424821.660400003</v>
      </c>
      <c r="F32" s="5">
        <v>16324481.408500001</v>
      </c>
      <c r="G32" s="5">
        <v>0</v>
      </c>
      <c r="H32" s="5">
        <v>27545705.3343</v>
      </c>
      <c r="I32" s="6">
        <f t="shared" si="1"/>
        <v>122295008.4032</v>
      </c>
      <c r="J32" s="12"/>
      <c r="K32" s="118"/>
      <c r="L32" s="121"/>
      <c r="M32" s="13">
        <v>5</v>
      </c>
      <c r="N32" s="5" t="s">
        <v>468</v>
      </c>
      <c r="O32" s="5">
        <v>71419535.856099993</v>
      </c>
      <c r="P32" s="5">
        <v>14866299.477700001</v>
      </c>
      <c r="Q32" s="5">
        <v>0</v>
      </c>
      <c r="R32" s="5">
        <v>26398924.200199999</v>
      </c>
      <c r="S32" s="6">
        <f t="shared" si="0"/>
        <v>112684759.53399998</v>
      </c>
    </row>
    <row r="33" spans="1:19" ht="24.95" customHeight="1">
      <c r="A33" s="123"/>
      <c r="B33" s="121"/>
      <c r="C33" s="1">
        <v>8</v>
      </c>
      <c r="D33" s="5" t="s">
        <v>89</v>
      </c>
      <c r="E33" s="5">
        <v>82038905.601699993</v>
      </c>
      <c r="F33" s="5">
        <v>17076769.330400001</v>
      </c>
      <c r="G33" s="5">
        <v>0</v>
      </c>
      <c r="H33" s="5">
        <v>27508092.472399998</v>
      </c>
      <c r="I33" s="6">
        <f t="shared" si="1"/>
        <v>126623767.40449999</v>
      </c>
      <c r="J33" s="12"/>
      <c r="K33" s="118"/>
      <c r="L33" s="121"/>
      <c r="M33" s="13">
        <v>6</v>
      </c>
      <c r="N33" s="5" t="s">
        <v>469</v>
      </c>
      <c r="O33" s="5">
        <v>66804742.737599999</v>
      </c>
      <c r="P33" s="5">
        <v>13905709.4136</v>
      </c>
      <c r="Q33" s="5">
        <v>0</v>
      </c>
      <c r="R33" s="5">
        <v>25549726.0033</v>
      </c>
      <c r="S33" s="6">
        <f t="shared" si="0"/>
        <v>106260178.15449999</v>
      </c>
    </row>
    <row r="34" spans="1:19" ht="24.95" customHeight="1">
      <c r="A34" s="123"/>
      <c r="B34" s="121"/>
      <c r="C34" s="1">
        <v>9</v>
      </c>
      <c r="D34" s="5" t="s">
        <v>793</v>
      </c>
      <c r="E34" s="5">
        <v>71328746.598900005</v>
      </c>
      <c r="F34" s="5">
        <v>14847401.2831</v>
      </c>
      <c r="G34" s="5">
        <v>0</v>
      </c>
      <c r="H34" s="5">
        <v>29223077.693399999</v>
      </c>
      <c r="I34" s="6">
        <f t="shared" si="1"/>
        <v>115399225.57539999</v>
      </c>
      <c r="J34" s="12"/>
      <c r="K34" s="118"/>
      <c r="L34" s="121"/>
      <c r="M34" s="13">
        <v>7</v>
      </c>
      <c r="N34" s="5" t="s">
        <v>470</v>
      </c>
      <c r="O34" s="5">
        <v>67023363.424000002</v>
      </c>
      <c r="P34" s="5">
        <v>13951216.2985</v>
      </c>
      <c r="Q34" s="5">
        <v>0</v>
      </c>
      <c r="R34" s="5">
        <v>24171816.536800001</v>
      </c>
      <c r="S34" s="6">
        <f t="shared" si="0"/>
        <v>105146396.25929999</v>
      </c>
    </row>
    <row r="35" spans="1:19" ht="24.95" customHeight="1">
      <c r="A35" s="123"/>
      <c r="B35" s="121"/>
      <c r="C35" s="1">
        <v>10</v>
      </c>
      <c r="D35" s="5" t="s">
        <v>90</v>
      </c>
      <c r="E35" s="5">
        <v>63865512.199299999</v>
      </c>
      <c r="F35" s="5">
        <v>13293895.2805</v>
      </c>
      <c r="G35" s="5">
        <v>0</v>
      </c>
      <c r="H35" s="5">
        <v>24301495.197799999</v>
      </c>
      <c r="I35" s="6">
        <f t="shared" si="1"/>
        <v>101460902.6776</v>
      </c>
      <c r="J35" s="12"/>
      <c r="K35" s="118"/>
      <c r="L35" s="121"/>
      <c r="M35" s="13">
        <v>8</v>
      </c>
      <c r="N35" s="5" t="s">
        <v>471</v>
      </c>
      <c r="O35" s="5">
        <v>71761905.712699994</v>
      </c>
      <c r="P35" s="5">
        <v>14937565.312200001</v>
      </c>
      <c r="Q35" s="5">
        <v>0</v>
      </c>
      <c r="R35" s="5">
        <v>26017784.373199999</v>
      </c>
      <c r="S35" s="6">
        <f t="shared" si="0"/>
        <v>112717255.39809999</v>
      </c>
    </row>
    <row r="36" spans="1:19" ht="24.95" customHeight="1">
      <c r="A36" s="123"/>
      <c r="B36" s="121"/>
      <c r="C36" s="1">
        <v>11</v>
      </c>
      <c r="D36" s="5" t="s">
        <v>91</v>
      </c>
      <c r="E36" s="5">
        <v>64901640.683300003</v>
      </c>
      <c r="F36" s="5">
        <v>13509570.1117</v>
      </c>
      <c r="G36" s="5">
        <v>0</v>
      </c>
      <c r="H36" s="5">
        <v>25570079.684599999</v>
      </c>
      <c r="I36" s="6">
        <f t="shared" si="1"/>
        <v>103981290.4796</v>
      </c>
      <c r="J36" s="12"/>
      <c r="K36" s="118"/>
      <c r="L36" s="121"/>
      <c r="M36" s="13">
        <v>9</v>
      </c>
      <c r="N36" s="5" t="s">
        <v>472</v>
      </c>
      <c r="O36" s="5">
        <v>67309255.655499995</v>
      </c>
      <c r="P36" s="5">
        <v>14010726.059800001</v>
      </c>
      <c r="Q36" s="5">
        <v>0</v>
      </c>
      <c r="R36" s="5">
        <v>24863708.874899998</v>
      </c>
      <c r="S36" s="6">
        <f t="shared" si="0"/>
        <v>106183690.59019999</v>
      </c>
    </row>
    <row r="37" spans="1:19" ht="24.95" customHeight="1">
      <c r="A37" s="123"/>
      <c r="B37" s="121"/>
      <c r="C37" s="1">
        <v>12</v>
      </c>
      <c r="D37" s="5" t="s">
        <v>92</v>
      </c>
      <c r="E37" s="5">
        <v>63542884.371399999</v>
      </c>
      <c r="F37" s="5">
        <v>13226738.8386</v>
      </c>
      <c r="G37" s="5">
        <v>0</v>
      </c>
      <c r="H37" s="5">
        <v>24210026.247400001</v>
      </c>
      <c r="I37" s="6">
        <f t="shared" si="1"/>
        <v>100979649.45739999</v>
      </c>
      <c r="J37" s="12"/>
      <c r="K37" s="118"/>
      <c r="L37" s="121"/>
      <c r="M37" s="13">
        <v>10</v>
      </c>
      <c r="N37" s="5" t="s">
        <v>473</v>
      </c>
      <c r="O37" s="5">
        <v>81154335.368900001</v>
      </c>
      <c r="P37" s="5">
        <v>16892642.0348</v>
      </c>
      <c r="Q37" s="5">
        <v>0</v>
      </c>
      <c r="R37" s="5">
        <v>30279154.582800001</v>
      </c>
      <c r="S37" s="6">
        <f t="shared" si="0"/>
        <v>128326131.98649999</v>
      </c>
    </row>
    <row r="38" spans="1:19" ht="24.95" customHeight="1">
      <c r="A38" s="123"/>
      <c r="B38" s="121"/>
      <c r="C38" s="1">
        <v>13</v>
      </c>
      <c r="D38" s="5" t="s">
        <v>93</v>
      </c>
      <c r="E38" s="5">
        <v>73679340.523499995</v>
      </c>
      <c r="F38" s="5">
        <v>15336688.042199999</v>
      </c>
      <c r="G38" s="5">
        <v>0</v>
      </c>
      <c r="H38" s="5">
        <v>26624276.6186</v>
      </c>
      <c r="I38" s="6">
        <f t="shared" si="1"/>
        <v>115640305.18429999</v>
      </c>
      <c r="J38" s="12"/>
      <c r="K38" s="118"/>
      <c r="L38" s="121"/>
      <c r="M38" s="13">
        <v>11</v>
      </c>
      <c r="N38" s="5" t="s">
        <v>474</v>
      </c>
      <c r="O38" s="5">
        <v>66978061.2619</v>
      </c>
      <c r="P38" s="5">
        <v>13941786.4485</v>
      </c>
      <c r="Q38" s="5">
        <v>0</v>
      </c>
      <c r="R38" s="5">
        <v>24536540.3367</v>
      </c>
      <c r="S38" s="6">
        <f t="shared" si="0"/>
        <v>105456388.04710001</v>
      </c>
    </row>
    <row r="39" spans="1:19" ht="24.95" customHeight="1">
      <c r="A39" s="123"/>
      <c r="B39" s="121"/>
      <c r="C39" s="1">
        <v>14</v>
      </c>
      <c r="D39" s="5" t="s">
        <v>94</v>
      </c>
      <c r="E39" s="5">
        <v>71427757.106199995</v>
      </c>
      <c r="F39" s="5">
        <v>14868010.768100001</v>
      </c>
      <c r="G39" s="5">
        <v>0</v>
      </c>
      <c r="H39" s="5">
        <v>26749441.624499999</v>
      </c>
      <c r="I39" s="6">
        <f t="shared" si="1"/>
        <v>113045209.49880001</v>
      </c>
      <c r="J39" s="12"/>
      <c r="K39" s="118"/>
      <c r="L39" s="121"/>
      <c r="M39" s="13">
        <v>12</v>
      </c>
      <c r="N39" s="5" t="s">
        <v>475</v>
      </c>
      <c r="O39" s="5">
        <v>74390652.8961</v>
      </c>
      <c r="P39" s="5">
        <v>15484750.930400001</v>
      </c>
      <c r="Q39" s="5">
        <v>0</v>
      </c>
      <c r="R39" s="5">
        <v>27396269.840700001</v>
      </c>
      <c r="S39" s="6">
        <f t="shared" si="0"/>
        <v>117271673.6672</v>
      </c>
    </row>
    <row r="40" spans="1:19" ht="24.95" customHeight="1">
      <c r="A40" s="123"/>
      <c r="B40" s="121"/>
      <c r="C40" s="1">
        <v>15</v>
      </c>
      <c r="D40" s="5" t="s">
        <v>95</v>
      </c>
      <c r="E40" s="5">
        <v>68159266.449399993</v>
      </c>
      <c r="F40" s="5">
        <v>14187659.651799999</v>
      </c>
      <c r="G40" s="5">
        <v>0</v>
      </c>
      <c r="H40" s="5">
        <v>26505793.223700002</v>
      </c>
      <c r="I40" s="6">
        <f t="shared" si="1"/>
        <v>108852719.32489999</v>
      </c>
      <c r="J40" s="12"/>
      <c r="K40" s="118"/>
      <c r="L40" s="121"/>
      <c r="M40" s="13">
        <v>13</v>
      </c>
      <c r="N40" s="5" t="s">
        <v>476</v>
      </c>
      <c r="O40" s="5">
        <v>81068947.053000003</v>
      </c>
      <c r="P40" s="5">
        <v>16874868.070500001</v>
      </c>
      <c r="Q40" s="5">
        <v>0</v>
      </c>
      <c r="R40" s="5">
        <v>28914838.738600001</v>
      </c>
      <c r="S40" s="6">
        <f t="shared" si="0"/>
        <v>126858653.86210001</v>
      </c>
    </row>
    <row r="41" spans="1:19" ht="24.95" customHeight="1">
      <c r="A41" s="123"/>
      <c r="B41" s="121"/>
      <c r="C41" s="1">
        <v>16</v>
      </c>
      <c r="D41" s="5" t="s">
        <v>96</v>
      </c>
      <c r="E41" s="5">
        <v>63498875.041599996</v>
      </c>
      <c r="F41" s="5">
        <v>13217578.0975</v>
      </c>
      <c r="G41" s="5">
        <v>0</v>
      </c>
      <c r="H41" s="5">
        <v>25230815.126499999</v>
      </c>
      <c r="I41" s="6">
        <f t="shared" si="1"/>
        <v>101947268.2656</v>
      </c>
      <c r="J41" s="12"/>
      <c r="K41" s="118"/>
      <c r="L41" s="121"/>
      <c r="M41" s="13">
        <v>14</v>
      </c>
      <c r="N41" s="5" t="s">
        <v>477</v>
      </c>
      <c r="O41" s="5">
        <v>80879391.131400004</v>
      </c>
      <c r="P41" s="5">
        <v>16835411.1479</v>
      </c>
      <c r="Q41" s="5">
        <v>0</v>
      </c>
      <c r="R41" s="5">
        <v>30616115.1371</v>
      </c>
      <c r="S41" s="6">
        <f t="shared" si="0"/>
        <v>128330917.4164</v>
      </c>
    </row>
    <row r="42" spans="1:19" ht="24.95" customHeight="1">
      <c r="A42" s="123"/>
      <c r="B42" s="121"/>
      <c r="C42" s="1">
        <v>17</v>
      </c>
      <c r="D42" s="5" t="s">
        <v>97</v>
      </c>
      <c r="E42" s="5">
        <v>60346601.314800002</v>
      </c>
      <c r="F42" s="5">
        <v>12561418.060900001</v>
      </c>
      <c r="G42" s="5">
        <v>0</v>
      </c>
      <c r="H42" s="5">
        <v>23029685.105799999</v>
      </c>
      <c r="I42" s="6">
        <f t="shared" si="1"/>
        <v>95937704.4815</v>
      </c>
      <c r="J42" s="12"/>
      <c r="K42" s="118"/>
      <c r="L42" s="121"/>
      <c r="M42" s="13">
        <v>15</v>
      </c>
      <c r="N42" s="5" t="s">
        <v>478</v>
      </c>
      <c r="O42" s="5">
        <v>70628364.424700007</v>
      </c>
      <c r="P42" s="5">
        <v>14701613.565099999</v>
      </c>
      <c r="Q42" s="5">
        <v>0</v>
      </c>
      <c r="R42" s="5">
        <v>27400993.048500001</v>
      </c>
      <c r="S42" s="6">
        <f t="shared" si="0"/>
        <v>112730971.03830001</v>
      </c>
    </row>
    <row r="43" spans="1:19" ht="24.95" customHeight="1">
      <c r="A43" s="123"/>
      <c r="B43" s="121"/>
      <c r="C43" s="1">
        <v>18</v>
      </c>
      <c r="D43" s="5" t="s">
        <v>98</v>
      </c>
      <c r="E43" s="5">
        <v>68362764.621099994</v>
      </c>
      <c r="F43" s="5">
        <v>14230018.716800001</v>
      </c>
      <c r="G43" s="5">
        <v>0</v>
      </c>
      <c r="H43" s="5">
        <v>26390420.233899999</v>
      </c>
      <c r="I43" s="6">
        <f t="shared" si="1"/>
        <v>108983203.57179999</v>
      </c>
      <c r="J43" s="12"/>
      <c r="K43" s="118"/>
      <c r="L43" s="121"/>
      <c r="M43" s="13">
        <v>16</v>
      </c>
      <c r="N43" s="5" t="s">
        <v>479</v>
      </c>
      <c r="O43" s="5">
        <v>79568170.993900001</v>
      </c>
      <c r="P43" s="5">
        <v>16562474.7446</v>
      </c>
      <c r="Q43" s="5">
        <v>0</v>
      </c>
      <c r="R43" s="5">
        <v>27400705.048</v>
      </c>
      <c r="S43" s="6">
        <f t="shared" si="0"/>
        <v>123531350.78650001</v>
      </c>
    </row>
    <row r="44" spans="1:19" ht="24.95" customHeight="1">
      <c r="A44" s="123"/>
      <c r="B44" s="121"/>
      <c r="C44" s="1">
        <v>19</v>
      </c>
      <c r="D44" s="5" t="s">
        <v>99</v>
      </c>
      <c r="E44" s="5">
        <v>86049436.037400007</v>
      </c>
      <c r="F44" s="5">
        <v>17911579.383499999</v>
      </c>
      <c r="G44" s="5">
        <v>0</v>
      </c>
      <c r="H44" s="5">
        <v>28903397.167599998</v>
      </c>
      <c r="I44" s="6">
        <f t="shared" si="1"/>
        <v>132864412.58849999</v>
      </c>
      <c r="J44" s="12"/>
      <c r="K44" s="118"/>
      <c r="L44" s="121"/>
      <c r="M44" s="13">
        <v>17</v>
      </c>
      <c r="N44" s="5" t="s">
        <v>480</v>
      </c>
      <c r="O44" s="5">
        <v>82137123.018199995</v>
      </c>
      <c r="P44" s="5">
        <v>17097213.729899999</v>
      </c>
      <c r="Q44" s="5">
        <v>0</v>
      </c>
      <c r="R44" s="5">
        <v>29309341.787599999</v>
      </c>
      <c r="S44" s="6">
        <f t="shared" si="0"/>
        <v>128543678.53569999</v>
      </c>
    </row>
    <row r="45" spans="1:19" ht="24.95" customHeight="1">
      <c r="A45" s="123"/>
      <c r="B45" s="121"/>
      <c r="C45" s="1">
        <v>20</v>
      </c>
      <c r="D45" s="5" t="s">
        <v>100</v>
      </c>
      <c r="E45" s="5">
        <v>73725510.028400004</v>
      </c>
      <c r="F45" s="5">
        <v>15346298.433499999</v>
      </c>
      <c r="G45" s="5">
        <v>0</v>
      </c>
      <c r="H45" s="5">
        <v>20801540.640700001</v>
      </c>
      <c r="I45" s="6">
        <f t="shared" si="1"/>
        <v>109873349.10259999</v>
      </c>
      <c r="J45" s="12"/>
      <c r="K45" s="118"/>
      <c r="L45" s="121"/>
      <c r="M45" s="13">
        <v>18</v>
      </c>
      <c r="N45" s="5" t="s">
        <v>481</v>
      </c>
      <c r="O45" s="5">
        <v>78627809.030900002</v>
      </c>
      <c r="P45" s="5">
        <v>16366734.148</v>
      </c>
      <c r="Q45" s="5">
        <v>0</v>
      </c>
      <c r="R45" s="5">
        <v>28244719.236299999</v>
      </c>
      <c r="S45" s="6">
        <f t="shared" si="0"/>
        <v>123239262.4152</v>
      </c>
    </row>
    <row r="46" spans="1:19" ht="24.95" customHeight="1">
      <c r="A46" s="123"/>
      <c r="B46" s="121"/>
      <c r="C46" s="16">
        <v>21</v>
      </c>
      <c r="D46" s="5" t="s">
        <v>794</v>
      </c>
      <c r="E46" s="5">
        <v>71445581.501900002</v>
      </c>
      <c r="F46" s="5">
        <v>14871720.9967</v>
      </c>
      <c r="G46" s="5">
        <v>0</v>
      </c>
      <c r="H46" s="5">
        <v>29013413.348499998</v>
      </c>
      <c r="I46" s="6">
        <f t="shared" si="1"/>
        <v>115330715.8471</v>
      </c>
      <c r="J46" s="12"/>
      <c r="K46" s="118"/>
      <c r="L46" s="121"/>
      <c r="M46" s="13">
        <v>19</v>
      </c>
      <c r="N46" s="5" t="s">
        <v>482</v>
      </c>
      <c r="O46" s="5">
        <v>86224360.886099994</v>
      </c>
      <c r="P46" s="5">
        <v>17947990.782099999</v>
      </c>
      <c r="Q46" s="5">
        <v>0</v>
      </c>
      <c r="R46" s="5">
        <v>31777793.847899999</v>
      </c>
      <c r="S46" s="6">
        <f t="shared" si="0"/>
        <v>135950145.51609999</v>
      </c>
    </row>
    <row r="47" spans="1:19" ht="24.95" customHeight="1">
      <c r="A47" s="1"/>
      <c r="B47" s="124" t="s">
        <v>815</v>
      </c>
      <c r="C47" s="124"/>
      <c r="D47" s="124"/>
      <c r="E47" s="15">
        <v>1511941162.4232998</v>
      </c>
      <c r="F47" s="15">
        <v>314717392.71059996</v>
      </c>
      <c r="G47" s="15">
        <v>0</v>
      </c>
      <c r="H47" s="15">
        <v>556367583.68009984</v>
      </c>
      <c r="I47" s="8">
        <f>E47+F47+G47+H47</f>
        <v>2383026138.8139997</v>
      </c>
      <c r="J47" s="12"/>
      <c r="K47" s="118"/>
      <c r="L47" s="121"/>
      <c r="M47" s="13">
        <v>20</v>
      </c>
      <c r="N47" s="5" t="s">
        <v>483</v>
      </c>
      <c r="O47" s="5">
        <v>68662397.935299993</v>
      </c>
      <c r="P47" s="5">
        <v>14292388.7467</v>
      </c>
      <c r="Q47" s="5">
        <v>0</v>
      </c>
      <c r="R47" s="5">
        <v>26345816.912799999</v>
      </c>
      <c r="S47" s="6">
        <f t="shared" si="0"/>
        <v>109300603.5948</v>
      </c>
    </row>
    <row r="48" spans="1:19" ht="24.95" customHeight="1">
      <c r="A48" s="123">
        <v>3</v>
      </c>
      <c r="B48" s="120" t="s">
        <v>28</v>
      </c>
      <c r="C48" s="17">
        <v>1</v>
      </c>
      <c r="D48" s="5" t="s">
        <v>101</v>
      </c>
      <c r="E48" s="5">
        <v>68604648.153400004</v>
      </c>
      <c r="F48" s="5">
        <v>14280367.8683</v>
      </c>
      <c r="G48" s="5">
        <v>0</v>
      </c>
      <c r="H48" s="5">
        <v>25527126.8576</v>
      </c>
      <c r="I48" s="6">
        <f t="shared" si="1"/>
        <v>108412142.87930001</v>
      </c>
      <c r="J48" s="12"/>
      <c r="K48" s="118"/>
      <c r="L48" s="121"/>
      <c r="M48" s="13">
        <v>21</v>
      </c>
      <c r="N48" s="5" t="s">
        <v>45</v>
      </c>
      <c r="O48" s="5">
        <v>94566268.5986</v>
      </c>
      <c r="P48" s="5">
        <v>19684396.609700002</v>
      </c>
      <c r="Q48" s="5">
        <v>0</v>
      </c>
      <c r="R48" s="5">
        <v>35966472.737999998</v>
      </c>
      <c r="S48" s="6">
        <f t="shared" si="0"/>
        <v>150217137.9463</v>
      </c>
    </row>
    <row r="49" spans="1:19" ht="24.95" customHeight="1">
      <c r="A49" s="123"/>
      <c r="B49" s="121"/>
      <c r="C49" s="1">
        <v>2</v>
      </c>
      <c r="D49" s="5" t="s">
        <v>102</v>
      </c>
      <c r="E49" s="5">
        <v>53566404.968000002</v>
      </c>
      <c r="F49" s="5">
        <v>11150089.518999999</v>
      </c>
      <c r="G49" s="5">
        <v>0</v>
      </c>
      <c r="H49" s="5">
        <v>21002812.215500001</v>
      </c>
      <c r="I49" s="6">
        <f t="shared" si="1"/>
        <v>85719306.702500001</v>
      </c>
      <c r="J49" s="12"/>
      <c r="K49" s="118"/>
      <c r="L49" s="121"/>
      <c r="M49" s="13">
        <v>22</v>
      </c>
      <c r="N49" s="5" t="s">
        <v>484</v>
      </c>
      <c r="O49" s="5">
        <v>66540891.236599997</v>
      </c>
      <c r="P49" s="5">
        <v>13850787.529999999</v>
      </c>
      <c r="Q49" s="5">
        <v>0</v>
      </c>
      <c r="R49" s="5">
        <v>24395880.905299999</v>
      </c>
      <c r="S49" s="6">
        <f t="shared" si="0"/>
        <v>104787559.6719</v>
      </c>
    </row>
    <row r="50" spans="1:19" ht="24.95" customHeight="1">
      <c r="A50" s="123"/>
      <c r="B50" s="121"/>
      <c r="C50" s="1">
        <v>3</v>
      </c>
      <c r="D50" s="5" t="s">
        <v>103</v>
      </c>
      <c r="E50" s="5">
        <v>70722829.727599993</v>
      </c>
      <c r="F50" s="5">
        <v>14721276.9453</v>
      </c>
      <c r="G50" s="5">
        <v>0</v>
      </c>
      <c r="H50" s="5">
        <v>27454829.228500001</v>
      </c>
      <c r="I50" s="6">
        <f t="shared" si="1"/>
        <v>112898935.9014</v>
      </c>
      <c r="J50" s="12"/>
      <c r="K50" s="118"/>
      <c r="L50" s="121"/>
      <c r="M50" s="13">
        <v>23</v>
      </c>
      <c r="N50" s="5" t="s">
        <v>485</v>
      </c>
      <c r="O50" s="5">
        <v>62863503.032099999</v>
      </c>
      <c r="P50" s="5">
        <v>13085322.5394</v>
      </c>
      <c r="Q50" s="5">
        <v>0</v>
      </c>
      <c r="R50" s="5">
        <v>23340992.770100001</v>
      </c>
      <c r="S50" s="6">
        <f t="shared" si="0"/>
        <v>99289818.341600001</v>
      </c>
    </row>
    <row r="51" spans="1:19" ht="24.95" customHeight="1">
      <c r="A51" s="123"/>
      <c r="B51" s="121"/>
      <c r="C51" s="1">
        <v>4</v>
      </c>
      <c r="D51" s="5" t="s">
        <v>104</v>
      </c>
      <c r="E51" s="5">
        <v>54217081.910499997</v>
      </c>
      <c r="F51" s="5">
        <v>11285530.868100001</v>
      </c>
      <c r="G51" s="5">
        <v>0</v>
      </c>
      <c r="H51" s="5">
        <v>21812208.7469</v>
      </c>
      <c r="I51" s="6">
        <f t="shared" si="1"/>
        <v>87314821.5255</v>
      </c>
      <c r="J51" s="12"/>
      <c r="K51" s="118"/>
      <c r="L51" s="121"/>
      <c r="M51" s="13">
        <v>24</v>
      </c>
      <c r="N51" s="5" t="s">
        <v>486</v>
      </c>
      <c r="O51" s="5">
        <v>76472509.184699997</v>
      </c>
      <c r="P51" s="5">
        <v>15918098.7348</v>
      </c>
      <c r="Q51" s="5">
        <v>0</v>
      </c>
      <c r="R51" s="5">
        <v>29211076.025899999</v>
      </c>
      <c r="S51" s="6">
        <f t="shared" si="0"/>
        <v>121601683.9454</v>
      </c>
    </row>
    <row r="52" spans="1:19" ht="24.95" customHeight="1">
      <c r="A52" s="123"/>
      <c r="B52" s="121"/>
      <c r="C52" s="1">
        <v>5</v>
      </c>
      <c r="D52" s="5" t="s">
        <v>105</v>
      </c>
      <c r="E52" s="5">
        <v>72858855.357500002</v>
      </c>
      <c r="F52" s="5">
        <v>15165900.3431</v>
      </c>
      <c r="G52" s="5">
        <v>0</v>
      </c>
      <c r="H52" s="5">
        <v>28613224.734000001</v>
      </c>
      <c r="I52" s="6">
        <f t="shared" si="1"/>
        <v>116637980.4346</v>
      </c>
      <c r="J52" s="12"/>
      <c r="K52" s="118"/>
      <c r="L52" s="121"/>
      <c r="M52" s="13">
        <v>25</v>
      </c>
      <c r="N52" s="5" t="s">
        <v>487</v>
      </c>
      <c r="O52" s="5">
        <v>76099329.682400003</v>
      </c>
      <c r="P52" s="5">
        <v>15840419.733200001</v>
      </c>
      <c r="Q52" s="5">
        <v>0</v>
      </c>
      <c r="R52" s="5">
        <v>28159413.495999999</v>
      </c>
      <c r="S52" s="6">
        <f t="shared" si="0"/>
        <v>120099162.91159999</v>
      </c>
    </row>
    <row r="53" spans="1:19" ht="24.95" customHeight="1">
      <c r="A53" s="123"/>
      <c r="B53" s="121"/>
      <c r="C53" s="1">
        <v>6</v>
      </c>
      <c r="D53" s="5" t="s">
        <v>106</v>
      </c>
      <c r="E53" s="5">
        <v>63504699.773400001</v>
      </c>
      <c r="F53" s="5">
        <v>13218790.5418</v>
      </c>
      <c r="G53" s="5">
        <v>0</v>
      </c>
      <c r="H53" s="5">
        <v>23587616.467300002</v>
      </c>
      <c r="I53" s="6">
        <f t="shared" si="1"/>
        <v>100311106.7825</v>
      </c>
      <c r="J53" s="12"/>
      <c r="K53" s="118"/>
      <c r="L53" s="121"/>
      <c r="M53" s="13">
        <v>26</v>
      </c>
      <c r="N53" s="5" t="s">
        <v>488</v>
      </c>
      <c r="O53" s="5">
        <v>72185683.0141</v>
      </c>
      <c r="P53" s="5">
        <v>15025776.4746</v>
      </c>
      <c r="Q53" s="5">
        <v>0</v>
      </c>
      <c r="R53" s="5">
        <v>27816462.5319</v>
      </c>
      <c r="S53" s="6">
        <f t="shared" si="0"/>
        <v>115027922.02060001</v>
      </c>
    </row>
    <row r="54" spans="1:19" ht="24.95" customHeight="1">
      <c r="A54" s="123"/>
      <c r="B54" s="121"/>
      <c r="C54" s="1">
        <v>7</v>
      </c>
      <c r="D54" s="5" t="s">
        <v>107</v>
      </c>
      <c r="E54" s="5">
        <v>72025389.836500004</v>
      </c>
      <c r="F54" s="5">
        <v>14992410.7245</v>
      </c>
      <c r="G54" s="5">
        <v>0</v>
      </c>
      <c r="H54" s="5">
        <v>27266304.1184</v>
      </c>
      <c r="I54" s="6">
        <f t="shared" si="1"/>
        <v>114284104.6794</v>
      </c>
      <c r="J54" s="12"/>
      <c r="K54" s="118"/>
      <c r="L54" s="121"/>
      <c r="M54" s="13">
        <v>27</v>
      </c>
      <c r="N54" s="5" t="s">
        <v>489</v>
      </c>
      <c r="O54" s="5">
        <v>73701746.446799994</v>
      </c>
      <c r="P54" s="5">
        <v>15341351.9365</v>
      </c>
      <c r="Q54" s="5">
        <v>0</v>
      </c>
      <c r="R54" s="5">
        <v>27595738.968800001</v>
      </c>
      <c r="S54" s="6">
        <f t="shared" si="0"/>
        <v>116638837.35209998</v>
      </c>
    </row>
    <row r="55" spans="1:19" ht="24.95" customHeight="1">
      <c r="A55" s="123"/>
      <c r="B55" s="121"/>
      <c r="C55" s="1">
        <v>8</v>
      </c>
      <c r="D55" s="5" t="s">
        <v>108</v>
      </c>
      <c r="E55" s="5">
        <v>57710275.780199997</v>
      </c>
      <c r="F55" s="5">
        <v>12012654.9746</v>
      </c>
      <c r="G55" s="5">
        <v>0</v>
      </c>
      <c r="H55" s="5">
        <v>21857424.8213</v>
      </c>
      <c r="I55" s="6">
        <f t="shared" si="1"/>
        <v>91580355.576099992</v>
      </c>
      <c r="J55" s="12"/>
      <c r="K55" s="118"/>
      <c r="L55" s="121"/>
      <c r="M55" s="13">
        <v>28</v>
      </c>
      <c r="N55" s="5" t="s">
        <v>490</v>
      </c>
      <c r="O55" s="5">
        <v>62080055.700900003</v>
      </c>
      <c r="P55" s="5">
        <v>12922244.4332</v>
      </c>
      <c r="Q55" s="5">
        <v>0</v>
      </c>
      <c r="R55" s="5">
        <v>24265935.091600001</v>
      </c>
      <c r="S55" s="6">
        <f t="shared" si="0"/>
        <v>99268235.225700006</v>
      </c>
    </row>
    <row r="56" spans="1:19" ht="24.95" customHeight="1">
      <c r="A56" s="123"/>
      <c r="B56" s="121"/>
      <c r="C56" s="1">
        <v>9</v>
      </c>
      <c r="D56" s="5" t="s">
        <v>109</v>
      </c>
      <c r="E56" s="5">
        <v>66974771.8609</v>
      </c>
      <c r="F56" s="5">
        <v>13941101.7448</v>
      </c>
      <c r="G56" s="5">
        <v>0</v>
      </c>
      <c r="H56" s="5">
        <v>25412560.269099999</v>
      </c>
      <c r="I56" s="6">
        <f t="shared" si="1"/>
        <v>106328433.8748</v>
      </c>
      <c r="J56" s="12"/>
      <c r="K56" s="118"/>
      <c r="L56" s="121"/>
      <c r="M56" s="13">
        <v>29</v>
      </c>
      <c r="N56" s="5" t="s">
        <v>491</v>
      </c>
      <c r="O56" s="5">
        <v>74282714.294699997</v>
      </c>
      <c r="P56" s="5">
        <v>15462283.0222</v>
      </c>
      <c r="Q56" s="5">
        <v>0</v>
      </c>
      <c r="R56" s="5">
        <v>27513946.8343</v>
      </c>
      <c r="S56" s="6">
        <f t="shared" si="0"/>
        <v>117258944.1512</v>
      </c>
    </row>
    <row r="57" spans="1:19" ht="24.95" customHeight="1">
      <c r="A57" s="123"/>
      <c r="B57" s="121"/>
      <c r="C57" s="1">
        <v>10</v>
      </c>
      <c r="D57" s="5" t="s">
        <v>110</v>
      </c>
      <c r="E57" s="5">
        <v>72865451.196999997</v>
      </c>
      <c r="F57" s="5">
        <v>15167273.297</v>
      </c>
      <c r="G57" s="5">
        <v>0</v>
      </c>
      <c r="H57" s="5">
        <v>28438811.647100002</v>
      </c>
      <c r="I57" s="6">
        <f t="shared" si="1"/>
        <v>116471536.1411</v>
      </c>
      <c r="J57" s="12"/>
      <c r="K57" s="118"/>
      <c r="L57" s="121"/>
      <c r="M57" s="13">
        <v>30</v>
      </c>
      <c r="N57" s="5" t="s">
        <v>492</v>
      </c>
      <c r="O57" s="5">
        <v>67007479.306900002</v>
      </c>
      <c r="P57" s="5">
        <v>13947909.9476</v>
      </c>
      <c r="Q57" s="5">
        <v>0</v>
      </c>
      <c r="R57" s="5">
        <v>26478873.131700002</v>
      </c>
      <c r="S57" s="6">
        <f t="shared" si="0"/>
        <v>107434262.38620001</v>
      </c>
    </row>
    <row r="58" spans="1:19" ht="24.95" customHeight="1">
      <c r="A58" s="123"/>
      <c r="B58" s="121"/>
      <c r="C58" s="1">
        <v>11</v>
      </c>
      <c r="D58" s="5" t="s">
        <v>111</v>
      </c>
      <c r="E58" s="5">
        <v>56079268.934799999</v>
      </c>
      <c r="F58" s="5">
        <v>11673153.521400001</v>
      </c>
      <c r="G58" s="5">
        <v>0</v>
      </c>
      <c r="H58" s="5">
        <v>21716822.989999998</v>
      </c>
      <c r="I58" s="6">
        <f t="shared" si="1"/>
        <v>89469245.446199998</v>
      </c>
      <c r="J58" s="12"/>
      <c r="K58" s="118"/>
      <c r="L58" s="121"/>
      <c r="M58" s="13">
        <v>31</v>
      </c>
      <c r="N58" s="5" t="s">
        <v>493</v>
      </c>
      <c r="O58" s="5">
        <v>69425622.519899994</v>
      </c>
      <c r="P58" s="5">
        <v>14451257.3967</v>
      </c>
      <c r="Q58" s="5">
        <v>0</v>
      </c>
      <c r="R58" s="5">
        <v>25459697.055199999</v>
      </c>
      <c r="S58" s="6">
        <f t="shared" si="0"/>
        <v>109336576.97179998</v>
      </c>
    </row>
    <row r="59" spans="1:19" ht="24.95" customHeight="1">
      <c r="A59" s="123"/>
      <c r="B59" s="121"/>
      <c r="C59" s="1">
        <v>12</v>
      </c>
      <c r="D59" s="5" t="s">
        <v>112</v>
      </c>
      <c r="E59" s="5">
        <v>66331698.067400001</v>
      </c>
      <c r="F59" s="5">
        <v>13807243.0255</v>
      </c>
      <c r="G59" s="5">
        <v>0</v>
      </c>
      <c r="H59" s="5">
        <v>25113212.576699998</v>
      </c>
      <c r="I59" s="6">
        <f t="shared" si="1"/>
        <v>105252153.66960001</v>
      </c>
      <c r="J59" s="12"/>
      <c r="K59" s="118"/>
      <c r="L59" s="121"/>
      <c r="M59" s="13">
        <v>32</v>
      </c>
      <c r="N59" s="5" t="s">
        <v>494</v>
      </c>
      <c r="O59" s="5">
        <v>74492267.762199998</v>
      </c>
      <c r="P59" s="5">
        <v>15505902.5244</v>
      </c>
      <c r="Q59" s="5">
        <v>0</v>
      </c>
      <c r="R59" s="5">
        <v>28208891.977400001</v>
      </c>
      <c r="S59" s="6">
        <f t="shared" si="0"/>
        <v>118207062.264</v>
      </c>
    </row>
    <row r="60" spans="1:19" ht="24.95" customHeight="1">
      <c r="A60" s="123"/>
      <c r="B60" s="121"/>
      <c r="C60" s="1">
        <v>13</v>
      </c>
      <c r="D60" s="5" t="s">
        <v>113</v>
      </c>
      <c r="E60" s="5">
        <v>66350399.832999997</v>
      </c>
      <c r="F60" s="5">
        <v>13811135.8826</v>
      </c>
      <c r="G60" s="5">
        <v>0</v>
      </c>
      <c r="H60" s="5">
        <v>25120066.988000002</v>
      </c>
      <c r="I60" s="6">
        <f t="shared" si="1"/>
        <v>105281602.7036</v>
      </c>
      <c r="J60" s="12"/>
      <c r="K60" s="118"/>
      <c r="L60" s="121"/>
      <c r="M60" s="13">
        <v>33</v>
      </c>
      <c r="N60" s="5" t="s">
        <v>495</v>
      </c>
      <c r="O60" s="5">
        <v>72197039.957900003</v>
      </c>
      <c r="P60" s="5">
        <v>15028140.4738</v>
      </c>
      <c r="Q60" s="5">
        <v>0</v>
      </c>
      <c r="R60" s="5">
        <v>25530948.372400001</v>
      </c>
      <c r="S60" s="6">
        <f t="shared" si="0"/>
        <v>112756128.80410001</v>
      </c>
    </row>
    <row r="61" spans="1:19" ht="24.95" customHeight="1">
      <c r="A61" s="123"/>
      <c r="B61" s="121"/>
      <c r="C61" s="1">
        <v>14</v>
      </c>
      <c r="D61" s="5" t="s">
        <v>114</v>
      </c>
      <c r="E61" s="5">
        <v>68430567.090499997</v>
      </c>
      <c r="F61" s="5">
        <v>14244132.1076</v>
      </c>
      <c r="G61" s="5">
        <v>0</v>
      </c>
      <c r="H61" s="5">
        <v>25756778.435400002</v>
      </c>
      <c r="I61" s="6">
        <f t="shared" si="1"/>
        <v>108431477.63350001</v>
      </c>
      <c r="J61" s="12"/>
      <c r="K61" s="119"/>
      <c r="L61" s="122"/>
      <c r="M61" s="13">
        <v>34</v>
      </c>
      <c r="N61" s="5" t="s">
        <v>496</v>
      </c>
      <c r="O61" s="5">
        <v>70759022.762600005</v>
      </c>
      <c r="P61" s="5">
        <v>14728810.689200001</v>
      </c>
      <c r="Q61" s="5">
        <v>0</v>
      </c>
      <c r="R61" s="5">
        <v>26536415.6263</v>
      </c>
      <c r="S61" s="6">
        <f t="shared" si="0"/>
        <v>112024249.0781</v>
      </c>
    </row>
    <row r="62" spans="1:19" ht="24.95" customHeight="1">
      <c r="A62" s="123"/>
      <c r="B62" s="121"/>
      <c r="C62" s="1">
        <v>15</v>
      </c>
      <c r="D62" s="5" t="s">
        <v>115</v>
      </c>
      <c r="E62" s="5">
        <v>62518029.156099997</v>
      </c>
      <c r="F62" s="5">
        <v>13013410.589299999</v>
      </c>
      <c r="G62" s="5">
        <v>0</v>
      </c>
      <c r="H62" s="5">
        <v>23229228.6778</v>
      </c>
      <c r="I62" s="6">
        <f t="shared" si="1"/>
        <v>98760668.423199996</v>
      </c>
      <c r="J62" s="12"/>
      <c r="K62" s="19"/>
      <c r="L62" s="114" t="s">
        <v>833</v>
      </c>
      <c r="M62" s="115"/>
      <c r="N62" s="116"/>
      <c r="O62" s="15">
        <v>2512652453.7618995</v>
      </c>
      <c r="P62" s="15">
        <v>523019975.04250002</v>
      </c>
      <c r="Q62" s="15">
        <v>0</v>
      </c>
      <c r="R62" s="15">
        <v>932841983.23560011</v>
      </c>
      <c r="S62" s="8">
        <f t="shared" si="0"/>
        <v>3968514412.0399995</v>
      </c>
    </row>
    <row r="63" spans="1:19" ht="24.95" customHeight="1">
      <c r="A63" s="123"/>
      <c r="B63" s="121"/>
      <c r="C63" s="1">
        <v>16</v>
      </c>
      <c r="D63" s="5" t="s">
        <v>116</v>
      </c>
      <c r="E63" s="5">
        <v>63834057.163800001</v>
      </c>
      <c r="F63" s="5">
        <v>13287347.772500001</v>
      </c>
      <c r="G63" s="5">
        <v>0</v>
      </c>
      <c r="H63" s="5">
        <v>24832642.5152</v>
      </c>
      <c r="I63" s="6">
        <f t="shared" si="1"/>
        <v>101954047.45150001</v>
      </c>
      <c r="J63" s="12"/>
      <c r="K63" s="117">
        <v>21</v>
      </c>
      <c r="L63" s="120" t="s">
        <v>46</v>
      </c>
      <c r="M63" s="13">
        <v>1</v>
      </c>
      <c r="N63" s="5" t="s">
        <v>497</v>
      </c>
      <c r="O63" s="5">
        <v>56654191.087700002</v>
      </c>
      <c r="P63" s="5">
        <v>11792826.168400001</v>
      </c>
      <c r="Q63" s="5">
        <v>0</v>
      </c>
      <c r="R63" s="5">
        <v>21517837.3818</v>
      </c>
      <c r="S63" s="6">
        <f t="shared" si="0"/>
        <v>89964854.637899995</v>
      </c>
    </row>
    <row r="64" spans="1:19" ht="24.95" customHeight="1">
      <c r="A64" s="123"/>
      <c r="B64" s="121"/>
      <c r="C64" s="1">
        <v>17</v>
      </c>
      <c r="D64" s="5" t="s">
        <v>117</v>
      </c>
      <c r="E64" s="5">
        <v>59585297.893200003</v>
      </c>
      <c r="F64" s="5">
        <v>12402949.309699999</v>
      </c>
      <c r="G64" s="5">
        <v>0</v>
      </c>
      <c r="H64" s="5">
        <v>23506630.734099999</v>
      </c>
      <c r="I64" s="6">
        <f t="shared" si="1"/>
        <v>95494877.937000006</v>
      </c>
      <c r="J64" s="12"/>
      <c r="K64" s="118"/>
      <c r="L64" s="121"/>
      <c r="M64" s="13">
        <v>2</v>
      </c>
      <c r="N64" s="5" t="s">
        <v>498</v>
      </c>
      <c r="O64" s="5">
        <v>92570704.762199998</v>
      </c>
      <c r="P64" s="5">
        <v>19269010.969599999</v>
      </c>
      <c r="Q64" s="5">
        <v>0</v>
      </c>
      <c r="R64" s="5">
        <v>28317931.767299999</v>
      </c>
      <c r="S64" s="6">
        <f t="shared" si="0"/>
        <v>140157647.4991</v>
      </c>
    </row>
    <row r="65" spans="1:19" ht="24.95" customHeight="1">
      <c r="A65" s="123"/>
      <c r="B65" s="121"/>
      <c r="C65" s="1">
        <v>18</v>
      </c>
      <c r="D65" s="5" t="s">
        <v>118</v>
      </c>
      <c r="E65" s="5">
        <v>74029048.1294</v>
      </c>
      <c r="F65" s="5">
        <v>15409481.262399999</v>
      </c>
      <c r="G65" s="5">
        <v>0</v>
      </c>
      <c r="H65" s="5">
        <v>27770420.147599999</v>
      </c>
      <c r="I65" s="6">
        <f t="shared" si="1"/>
        <v>117208949.5394</v>
      </c>
      <c r="J65" s="12"/>
      <c r="K65" s="118"/>
      <c r="L65" s="121"/>
      <c r="M65" s="13">
        <v>3</v>
      </c>
      <c r="N65" s="5" t="s">
        <v>499</v>
      </c>
      <c r="O65" s="5">
        <v>77971541.319499999</v>
      </c>
      <c r="P65" s="5">
        <v>16230129.055</v>
      </c>
      <c r="Q65" s="5">
        <v>0</v>
      </c>
      <c r="R65" s="5">
        <v>28977683.252599999</v>
      </c>
      <c r="S65" s="6">
        <f t="shared" si="0"/>
        <v>123179353.62710001</v>
      </c>
    </row>
    <row r="66" spans="1:19" ht="24.95" customHeight="1">
      <c r="A66" s="123"/>
      <c r="B66" s="121"/>
      <c r="C66" s="1">
        <v>19</v>
      </c>
      <c r="D66" s="5" t="s">
        <v>119</v>
      </c>
      <c r="E66" s="5">
        <v>61771759.575599998</v>
      </c>
      <c r="F66" s="5">
        <v>12858071.200099999</v>
      </c>
      <c r="G66" s="5">
        <v>0</v>
      </c>
      <c r="H66" s="5">
        <v>23771533.569800001</v>
      </c>
      <c r="I66" s="6">
        <f t="shared" si="1"/>
        <v>98401364.345500007</v>
      </c>
      <c r="J66" s="12"/>
      <c r="K66" s="118"/>
      <c r="L66" s="121"/>
      <c r="M66" s="13">
        <v>4</v>
      </c>
      <c r="N66" s="5" t="s">
        <v>500</v>
      </c>
      <c r="O66" s="5">
        <v>64378638.274700001</v>
      </c>
      <c r="P66" s="5">
        <v>13400704.794399999</v>
      </c>
      <c r="Q66" s="5">
        <v>0</v>
      </c>
      <c r="R66" s="5">
        <v>24473528.643599998</v>
      </c>
      <c r="S66" s="6">
        <f t="shared" si="0"/>
        <v>102252871.71269999</v>
      </c>
    </row>
    <row r="67" spans="1:19" ht="24.95" customHeight="1">
      <c r="A67" s="123"/>
      <c r="B67" s="121"/>
      <c r="C67" s="1">
        <v>20</v>
      </c>
      <c r="D67" s="5" t="s">
        <v>120</v>
      </c>
      <c r="E67" s="5">
        <v>64994190.435800001</v>
      </c>
      <c r="F67" s="5">
        <v>13528834.761399999</v>
      </c>
      <c r="G67" s="5">
        <v>0</v>
      </c>
      <c r="H67" s="5">
        <v>24901647.4287</v>
      </c>
      <c r="I67" s="6">
        <f t="shared" si="1"/>
        <v>103424672.6259</v>
      </c>
      <c r="J67" s="12"/>
      <c r="K67" s="118"/>
      <c r="L67" s="121"/>
      <c r="M67" s="13">
        <v>5</v>
      </c>
      <c r="N67" s="5" t="s">
        <v>501</v>
      </c>
      <c r="O67" s="5">
        <v>85739796.550799996</v>
      </c>
      <c r="P67" s="5">
        <v>17847126.523600001</v>
      </c>
      <c r="Q67" s="5">
        <v>0</v>
      </c>
      <c r="R67" s="5">
        <v>31416068.063499998</v>
      </c>
      <c r="S67" s="6">
        <f t="shared" si="0"/>
        <v>135002991.13789999</v>
      </c>
    </row>
    <row r="68" spans="1:19" ht="24.95" customHeight="1">
      <c r="A68" s="123"/>
      <c r="B68" s="121"/>
      <c r="C68" s="1">
        <v>21</v>
      </c>
      <c r="D68" s="5" t="s">
        <v>121</v>
      </c>
      <c r="E68" s="5">
        <v>67603398.063700005</v>
      </c>
      <c r="F68" s="5">
        <v>14071953.1327</v>
      </c>
      <c r="G68" s="5">
        <v>0</v>
      </c>
      <c r="H68" s="5">
        <v>26056529.328400001</v>
      </c>
      <c r="I68" s="6">
        <f t="shared" si="1"/>
        <v>107731880.5248</v>
      </c>
      <c r="J68" s="12"/>
      <c r="K68" s="118"/>
      <c r="L68" s="121"/>
      <c r="M68" s="13">
        <v>6</v>
      </c>
      <c r="N68" s="5" t="s">
        <v>502</v>
      </c>
      <c r="O68" s="5">
        <v>104897454.4647</v>
      </c>
      <c r="P68" s="5">
        <v>21834879.6842</v>
      </c>
      <c r="Q68" s="5">
        <v>0</v>
      </c>
      <c r="R68" s="5">
        <v>33178803.763099998</v>
      </c>
      <c r="S68" s="6">
        <f t="shared" si="0"/>
        <v>159911137.912</v>
      </c>
    </row>
    <row r="69" spans="1:19" ht="24.95" customHeight="1">
      <c r="A69" s="123"/>
      <c r="B69" s="121"/>
      <c r="C69" s="1">
        <v>22</v>
      </c>
      <c r="D69" s="5" t="s">
        <v>122</v>
      </c>
      <c r="E69" s="5">
        <v>58106890.028899997</v>
      </c>
      <c r="F69" s="5">
        <v>12095212.024700001</v>
      </c>
      <c r="G69" s="5">
        <v>0</v>
      </c>
      <c r="H69" s="5">
        <v>23509222.738299999</v>
      </c>
      <c r="I69" s="6">
        <f t="shared" si="1"/>
        <v>93711324.791899994</v>
      </c>
      <c r="J69" s="12"/>
      <c r="K69" s="118"/>
      <c r="L69" s="121"/>
      <c r="M69" s="13">
        <v>7</v>
      </c>
      <c r="N69" s="5" t="s">
        <v>503</v>
      </c>
      <c r="O69" s="5">
        <v>71463732.886000007</v>
      </c>
      <c r="P69" s="5">
        <v>14875499.2894</v>
      </c>
      <c r="Q69" s="5">
        <v>0</v>
      </c>
      <c r="R69" s="5">
        <v>24713951.439100001</v>
      </c>
      <c r="S69" s="6">
        <f t="shared" si="0"/>
        <v>111053183.6145</v>
      </c>
    </row>
    <row r="70" spans="1:19" ht="24.95" customHeight="1">
      <c r="A70" s="123"/>
      <c r="B70" s="121"/>
      <c r="C70" s="1">
        <v>23</v>
      </c>
      <c r="D70" s="5" t="s">
        <v>123</v>
      </c>
      <c r="E70" s="5">
        <v>60674896.861400001</v>
      </c>
      <c r="F70" s="5">
        <v>12629754.2641</v>
      </c>
      <c r="G70" s="5">
        <v>0</v>
      </c>
      <c r="H70" s="5">
        <v>24621826.168499999</v>
      </c>
      <c r="I70" s="6">
        <f t="shared" si="1"/>
        <v>97926477.294</v>
      </c>
      <c r="J70" s="12"/>
      <c r="K70" s="118"/>
      <c r="L70" s="121"/>
      <c r="M70" s="13">
        <v>8</v>
      </c>
      <c r="N70" s="5" t="s">
        <v>504</v>
      </c>
      <c r="O70" s="5">
        <v>75919837.217999995</v>
      </c>
      <c r="P70" s="5">
        <v>15803057.5647</v>
      </c>
      <c r="Q70" s="5">
        <v>0</v>
      </c>
      <c r="R70" s="5">
        <v>26027924.800500002</v>
      </c>
      <c r="S70" s="6">
        <f t="shared" si="0"/>
        <v>117750819.58320001</v>
      </c>
    </row>
    <row r="71" spans="1:19" ht="24.95" customHeight="1">
      <c r="A71" s="123"/>
      <c r="B71" s="121"/>
      <c r="C71" s="1">
        <v>24</v>
      </c>
      <c r="D71" s="5" t="s">
        <v>124</v>
      </c>
      <c r="E71" s="5">
        <v>62148158.920100003</v>
      </c>
      <c r="F71" s="5">
        <v>12936420.4264</v>
      </c>
      <c r="G71" s="5">
        <v>0</v>
      </c>
      <c r="H71" s="5">
        <v>22553291.565900002</v>
      </c>
      <c r="I71" s="6">
        <f t="shared" si="1"/>
        <v>97637870.912400007</v>
      </c>
      <c r="J71" s="12"/>
      <c r="K71" s="118"/>
      <c r="L71" s="121"/>
      <c r="M71" s="13">
        <v>9</v>
      </c>
      <c r="N71" s="5" t="s">
        <v>505</v>
      </c>
      <c r="O71" s="5">
        <v>94316269.477899998</v>
      </c>
      <c r="P71" s="5">
        <v>19632358.161800001</v>
      </c>
      <c r="Q71" s="5">
        <v>0</v>
      </c>
      <c r="R71" s="5">
        <v>32993504.258299999</v>
      </c>
      <c r="S71" s="6">
        <f t="shared" si="0"/>
        <v>146942131.898</v>
      </c>
    </row>
    <row r="72" spans="1:19" ht="24.95" customHeight="1">
      <c r="A72" s="123"/>
      <c r="B72" s="121"/>
      <c r="C72" s="1">
        <v>25</v>
      </c>
      <c r="D72" s="5" t="s">
        <v>125</v>
      </c>
      <c r="E72" s="5">
        <v>73224298.650000006</v>
      </c>
      <c r="F72" s="5">
        <v>15241969.0177</v>
      </c>
      <c r="G72" s="5">
        <v>0</v>
      </c>
      <c r="H72" s="5">
        <v>27460416.4377</v>
      </c>
      <c r="I72" s="6">
        <f t="shared" si="1"/>
        <v>115926684.10540001</v>
      </c>
      <c r="J72" s="12"/>
      <c r="K72" s="118"/>
      <c r="L72" s="121"/>
      <c r="M72" s="13">
        <v>10</v>
      </c>
      <c r="N72" s="5" t="s">
        <v>506</v>
      </c>
      <c r="O72" s="5">
        <v>65673112.824100003</v>
      </c>
      <c r="P72" s="5">
        <v>13670155.527799999</v>
      </c>
      <c r="Q72" s="5">
        <v>0</v>
      </c>
      <c r="R72" s="5">
        <v>24699609.015500002</v>
      </c>
      <c r="S72" s="6">
        <f t="shared" si="0"/>
        <v>104042877.36739999</v>
      </c>
    </row>
    <row r="73" spans="1:19" ht="24.95" customHeight="1">
      <c r="A73" s="123"/>
      <c r="B73" s="121"/>
      <c r="C73" s="1">
        <v>26</v>
      </c>
      <c r="D73" s="5" t="s">
        <v>126</v>
      </c>
      <c r="E73" s="5">
        <v>54545271.271499999</v>
      </c>
      <c r="F73" s="5">
        <v>11353844.9683</v>
      </c>
      <c r="G73" s="5">
        <v>0</v>
      </c>
      <c r="H73" s="5">
        <v>20584347.527199998</v>
      </c>
      <c r="I73" s="6">
        <f t="shared" ref="I73:I136" si="2">E73+F73+G73+H73</f>
        <v>86483463.76699999</v>
      </c>
      <c r="J73" s="12"/>
      <c r="K73" s="118"/>
      <c r="L73" s="121"/>
      <c r="M73" s="13">
        <v>11</v>
      </c>
      <c r="N73" s="5" t="s">
        <v>507</v>
      </c>
      <c r="O73" s="5">
        <v>69367946.836899996</v>
      </c>
      <c r="P73" s="5">
        <v>14439251.942299999</v>
      </c>
      <c r="Q73" s="5">
        <v>0</v>
      </c>
      <c r="R73" s="5">
        <v>26416495.0396</v>
      </c>
      <c r="S73" s="6">
        <f t="shared" ref="S73:S136" si="3">O73+P73+Q73+R73</f>
        <v>110223693.81879999</v>
      </c>
    </row>
    <row r="74" spans="1:19" ht="24.95" customHeight="1">
      <c r="A74" s="123"/>
      <c r="B74" s="121"/>
      <c r="C74" s="1">
        <v>27</v>
      </c>
      <c r="D74" s="5" t="s">
        <v>127</v>
      </c>
      <c r="E74" s="5">
        <v>66927493.286399998</v>
      </c>
      <c r="F74" s="5">
        <v>13931260.4956</v>
      </c>
      <c r="G74" s="5">
        <v>0</v>
      </c>
      <c r="H74" s="5">
        <v>24832642.5152</v>
      </c>
      <c r="I74" s="6">
        <f t="shared" si="2"/>
        <v>105691396.29720001</v>
      </c>
      <c r="J74" s="12"/>
      <c r="K74" s="118"/>
      <c r="L74" s="121"/>
      <c r="M74" s="13">
        <v>12</v>
      </c>
      <c r="N74" s="5" t="s">
        <v>508</v>
      </c>
      <c r="O74" s="5">
        <v>76527923.413699999</v>
      </c>
      <c r="P74" s="5">
        <v>15929633.4573</v>
      </c>
      <c r="Q74" s="5">
        <v>0</v>
      </c>
      <c r="R74" s="5">
        <v>28854879.8506</v>
      </c>
      <c r="S74" s="6">
        <f t="shared" si="3"/>
        <v>121312436.7216</v>
      </c>
    </row>
    <row r="75" spans="1:19" ht="24.95" customHeight="1">
      <c r="A75" s="123"/>
      <c r="B75" s="121"/>
      <c r="C75" s="1">
        <v>28</v>
      </c>
      <c r="D75" s="5" t="s">
        <v>128</v>
      </c>
      <c r="E75" s="5">
        <v>54564695.509499997</v>
      </c>
      <c r="F75" s="5">
        <v>11357888.211300001</v>
      </c>
      <c r="G75" s="5">
        <v>0</v>
      </c>
      <c r="H75" s="5">
        <v>21184713.3147</v>
      </c>
      <c r="I75" s="6">
        <f t="shared" si="2"/>
        <v>87107297.03549999</v>
      </c>
      <c r="J75" s="12"/>
      <c r="K75" s="118"/>
      <c r="L75" s="121"/>
      <c r="M75" s="13">
        <v>13</v>
      </c>
      <c r="N75" s="5" t="s">
        <v>509</v>
      </c>
      <c r="O75" s="5">
        <v>63687948.416599996</v>
      </c>
      <c r="P75" s="5">
        <v>13256934.5758</v>
      </c>
      <c r="Q75" s="5">
        <v>0</v>
      </c>
      <c r="R75" s="5">
        <v>22637007.2227</v>
      </c>
      <c r="S75" s="6">
        <f t="shared" si="3"/>
        <v>99581890.21509999</v>
      </c>
    </row>
    <row r="76" spans="1:19" ht="24.95" customHeight="1">
      <c r="A76" s="123"/>
      <c r="B76" s="121"/>
      <c r="C76" s="1">
        <v>29</v>
      </c>
      <c r="D76" s="5" t="s">
        <v>129</v>
      </c>
      <c r="E76" s="5">
        <v>71161122.603499994</v>
      </c>
      <c r="F76" s="5">
        <v>14812509.5902</v>
      </c>
      <c r="G76" s="5">
        <v>0</v>
      </c>
      <c r="H76" s="5">
        <v>24329620.887800001</v>
      </c>
      <c r="I76" s="6">
        <f t="shared" si="2"/>
        <v>110303253.08149999</v>
      </c>
      <c r="J76" s="12"/>
      <c r="K76" s="118"/>
      <c r="L76" s="121"/>
      <c r="M76" s="13">
        <v>14</v>
      </c>
      <c r="N76" s="5" t="s">
        <v>510</v>
      </c>
      <c r="O76" s="5">
        <v>73086083.0079</v>
      </c>
      <c r="P76" s="5">
        <v>15213198.806500001</v>
      </c>
      <c r="Q76" s="5">
        <v>0</v>
      </c>
      <c r="R76" s="5">
        <v>26623048.979400001</v>
      </c>
      <c r="S76" s="6">
        <f t="shared" si="3"/>
        <v>114922330.7938</v>
      </c>
    </row>
    <row r="77" spans="1:19" ht="24.95" customHeight="1">
      <c r="A77" s="123"/>
      <c r="B77" s="121"/>
      <c r="C77" s="1">
        <v>30</v>
      </c>
      <c r="D77" s="5" t="s">
        <v>130</v>
      </c>
      <c r="E77" s="5">
        <v>58882325.769000001</v>
      </c>
      <c r="F77" s="5">
        <v>12256622.482000001</v>
      </c>
      <c r="G77" s="5">
        <v>0</v>
      </c>
      <c r="H77" s="5">
        <v>21614294.8213</v>
      </c>
      <c r="I77" s="6">
        <f t="shared" si="2"/>
        <v>92753243.072300002</v>
      </c>
      <c r="J77" s="12"/>
      <c r="K77" s="118"/>
      <c r="L77" s="121"/>
      <c r="M77" s="13">
        <v>15</v>
      </c>
      <c r="N77" s="5" t="s">
        <v>511</v>
      </c>
      <c r="O77" s="5">
        <v>84553677.670699999</v>
      </c>
      <c r="P77" s="5">
        <v>17600230.512899999</v>
      </c>
      <c r="Q77" s="5">
        <v>0</v>
      </c>
      <c r="R77" s="5">
        <v>27837316.5768</v>
      </c>
      <c r="S77" s="6">
        <f t="shared" si="3"/>
        <v>129991224.7604</v>
      </c>
    </row>
    <row r="78" spans="1:19" ht="24.95" customHeight="1">
      <c r="A78" s="123"/>
      <c r="B78" s="122"/>
      <c r="C78" s="1">
        <v>31</v>
      </c>
      <c r="D78" s="5" t="s">
        <v>131</v>
      </c>
      <c r="E78" s="5">
        <v>89003506.714499995</v>
      </c>
      <c r="F78" s="5">
        <v>18526482.558600001</v>
      </c>
      <c r="G78" s="5">
        <v>0</v>
      </c>
      <c r="H78" s="5">
        <v>35346963.810400002</v>
      </c>
      <c r="I78" s="6">
        <f t="shared" si="2"/>
        <v>142876953.0835</v>
      </c>
      <c r="J78" s="12"/>
      <c r="K78" s="118"/>
      <c r="L78" s="121"/>
      <c r="M78" s="13">
        <v>16</v>
      </c>
      <c r="N78" s="5" t="s">
        <v>512</v>
      </c>
      <c r="O78" s="5">
        <v>67743881.490700006</v>
      </c>
      <c r="P78" s="5">
        <v>14101195.3935</v>
      </c>
      <c r="Q78" s="5">
        <v>0</v>
      </c>
      <c r="R78" s="5">
        <v>24904319.7522</v>
      </c>
      <c r="S78" s="6">
        <f t="shared" si="3"/>
        <v>106749396.63640001</v>
      </c>
    </row>
    <row r="79" spans="1:19" ht="24.95" customHeight="1">
      <c r="A79" s="1"/>
      <c r="B79" s="114" t="s">
        <v>816</v>
      </c>
      <c r="C79" s="115"/>
      <c r="D79" s="116"/>
      <c r="E79" s="15">
        <v>2013816782.5230999</v>
      </c>
      <c r="F79" s="15">
        <v>419185073.43060011</v>
      </c>
      <c r="G79" s="15">
        <v>0</v>
      </c>
      <c r="H79" s="15">
        <v>768785772.28439999</v>
      </c>
      <c r="I79" s="8">
        <f t="shared" si="2"/>
        <v>3201787628.2381001</v>
      </c>
      <c r="J79" s="12"/>
      <c r="K79" s="118"/>
      <c r="L79" s="121"/>
      <c r="M79" s="13">
        <v>17</v>
      </c>
      <c r="N79" s="5" t="s">
        <v>513</v>
      </c>
      <c r="O79" s="5">
        <v>66759482.656999998</v>
      </c>
      <c r="P79" s="5">
        <v>13896288.323000001</v>
      </c>
      <c r="Q79" s="5">
        <v>0</v>
      </c>
      <c r="R79" s="5">
        <v>22898166.052299999</v>
      </c>
      <c r="S79" s="6">
        <f t="shared" si="3"/>
        <v>103553937.0323</v>
      </c>
    </row>
    <row r="80" spans="1:19" ht="24.95" customHeight="1">
      <c r="A80" s="123">
        <v>4</v>
      </c>
      <c r="B80" s="120" t="s">
        <v>29</v>
      </c>
      <c r="C80" s="1">
        <v>1</v>
      </c>
      <c r="D80" s="5" t="s">
        <v>132</v>
      </c>
      <c r="E80" s="5">
        <v>100109160.8713</v>
      </c>
      <c r="F80" s="5">
        <v>20838174.711399999</v>
      </c>
      <c r="G80" s="5">
        <v>0</v>
      </c>
      <c r="H80" s="5">
        <v>42113545.073899999</v>
      </c>
      <c r="I80" s="6">
        <f t="shared" si="2"/>
        <v>163060880.6566</v>
      </c>
      <c r="J80" s="12"/>
      <c r="K80" s="118"/>
      <c r="L80" s="121"/>
      <c r="M80" s="13">
        <v>18</v>
      </c>
      <c r="N80" s="5" t="s">
        <v>514</v>
      </c>
      <c r="O80" s="5">
        <v>69279606.215900004</v>
      </c>
      <c r="P80" s="5">
        <v>14420863.442399999</v>
      </c>
      <c r="Q80" s="5">
        <v>0</v>
      </c>
      <c r="R80" s="5">
        <v>25041407.977699999</v>
      </c>
      <c r="S80" s="6">
        <f t="shared" si="3"/>
        <v>108741877.63599999</v>
      </c>
    </row>
    <row r="81" spans="1:19" ht="24.95" customHeight="1">
      <c r="A81" s="123"/>
      <c r="B81" s="121"/>
      <c r="C81" s="1">
        <v>2</v>
      </c>
      <c r="D81" s="5" t="s">
        <v>133</v>
      </c>
      <c r="E81" s="5">
        <v>65837481.822800003</v>
      </c>
      <c r="F81" s="5">
        <v>13704369.678400001</v>
      </c>
      <c r="G81" s="5">
        <v>0</v>
      </c>
      <c r="H81" s="5">
        <v>29623482.928800002</v>
      </c>
      <c r="I81" s="6">
        <f t="shared" si="2"/>
        <v>109165334.43000001</v>
      </c>
      <c r="J81" s="12"/>
      <c r="K81" s="118"/>
      <c r="L81" s="121"/>
      <c r="M81" s="13">
        <v>19</v>
      </c>
      <c r="N81" s="5" t="s">
        <v>515</v>
      </c>
      <c r="O81" s="5">
        <v>83819055.375699997</v>
      </c>
      <c r="P81" s="5">
        <v>17447315.558899999</v>
      </c>
      <c r="Q81" s="5">
        <v>0</v>
      </c>
      <c r="R81" s="5">
        <v>26371048.5649</v>
      </c>
      <c r="S81" s="6">
        <f t="shared" si="3"/>
        <v>127637419.49949999</v>
      </c>
    </row>
    <row r="82" spans="1:19" ht="24.95" customHeight="1">
      <c r="A82" s="123"/>
      <c r="B82" s="121"/>
      <c r="C82" s="1">
        <v>3</v>
      </c>
      <c r="D82" s="5" t="s">
        <v>134</v>
      </c>
      <c r="E82" s="5">
        <v>67728150.481000006</v>
      </c>
      <c r="F82" s="5">
        <v>14097920.912699999</v>
      </c>
      <c r="G82" s="5">
        <v>0</v>
      </c>
      <c r="H82" s="5">
        <v>30434780.263300002</v>
      </c>
      <c r="I82" s="6">
        <f t="shared" si="2"/>
        <v>112260851.65700001</v>
      </c>
      <c r="J82" s="12"/>
      <c r="K82" s="118"/>
      <c r="L82" s="121"/>
      <c r="M82" s="13">
        <v>20</v>
      </c>
      <c r="N82" s="5" t="s">
        <v>516</v>
      </c>
      <c r="O82" s="5">
        <v>64409149.295999996</v>
      </c>
      <c r="P82" s="5">
        <v>13407055.8015</v>
      </c>
      <c r="Q82" s="5">
        <v>0</v>
      </c>
      <c r="R82" s="5">
        <v>23464950.9846</v>
      </c>
      <c r="S82" s="6">
        <f t="shared" si="3"/>
        <v>101281156.0821</v>
      </c>
    </row>
    <row r="83" spans="1:19" ht="24.95" customHeight="1">
      <c r="A83" s="123"/>
      <c r="B83" s="121"/>
      <c r="C83" s="1">
        <v>4</v>
      </c>
      <c r="D83" s="5" t="s">
        <v>135</v>
      </c>
      <c r="E83" s="5">
        <v>81862682.715800002</v>
      </c>
      <c r="F83" s="5">
        <v>17040087.739500001</v>
      </c>
      <c r="G83" s="5">
        <v>0</v>
      </c>
      <c r="H83" s="5">
        <v>37207745.004299998</v>
      </c>
      <c r="I83" s="6">
        <f t="shared" si="2"/>
        <v>136110515.4596</v>
      </c>
      <c r="J83" s="12"/>
      <c r="K83" s="119"/>
      <c r="L83" s="122"/>
      <c r="M83" s="13">
        <v>21</v>
      </c>
      <c r="N83" s="5" t="s">
        <v>517</v>
      </c>
      <c r="O83" s="5">
        <v>76933371.020500004</v>
      </c>
      <c r="P83" s="5">
        <v>16014029.2108</v>
      </c>
      <c r="Q83" s="5">
        <v>0</v>
      </c>
      <c r="R83" s="5">
        <v>27253309.2161</v>
      </c>
      <c r="S83" s="6">
        <f t="shared" si="3"/>
        <v>120200709.4474</v>
      </c>
    </row>
    <row r="84" spans="1:19" ht="24.95" customHeight="1">
      <c r="A84" s="123"/>
      <c r="B84" s="121"/>
      <c r="C84" s="1">
        <v>5</v>
      </c>
      <c r="D84" s="5" t="s">
        <v>136</v>
      </c>
      <c r="E84" s="5">
        <v>62172044.231899999</v>
      </c>
      <c r="F84" s="5">
        <v>12941392.2621</v>
      </c>
      <c r="G84" s="5">
        <v>0</v>
      </c>
      <c r="H84" s="5">
        <v>27277834.270399999</v>
      </c>
      <c r="I84" s="6">
        <f t="shared" si="2"/>
        <v>102391270.76440001</v>
      </c>
      <c r="J84" s="12"/>
      <c r="K84" s="19"/>
      <c r="L84" s="114" t="s">
        <v>834</v>
      </c>
      <c r="M84" s="115"/>
      <c r="N84" s="116"/>
      <c r="O84" s="15">
        <v>1585753404.2672</v>
      </c>
      <c r="P84" s="15">
        <v>330081744.76379997</v>
      </c>
      <c r="Q84" s="15">
        <v>0</v>
      </c>
      <c r="R84" s="15">
        <v>558618792.60219991</v>
      </c>
      <c r="S84" s="8">
        <f t="shared" si="3"/>
        <v>2474453941.6331997</v>
      </c>
    </row>
    <row r="85" spans="1:19" ht="24.95" customHeight="1">
      <c r="A85" s="123"/>
      <c r="B85" s="121"/>
      <c r="C85" s="1">
        <v>6</v>
      </c>
      <c r="D85" s="5" t="s">
        <v>137</v>
      </c>
      <c r="E85" s="5">
        <v>71573886.541600004</v>
      </c>
      <c r="F85" s="5">
        <v>14898428.2711</v>
      </c>
      <c r="G85" s="5">
        <v>0</v>
      </c>
      <c r="H85" s="5">
        <v>31680843.113000002</v>
      </c>
      <c r="I85" s="6">
        <f t="shared" si="2"/>
        <v>118153157.92570001</v>
      </c>
      <c r="J85" s="12"/>
      <c r="K85" s="117">
        <v>22</v>
      </c>
      <c r="L85" s="120" t="s">
        <v>47</v>
      </c>
      <c r="M85" s="13">
        <v>1</v>
      </c>
      <c r="N85" s="5" t="s">
        <v>518</v>
      </c>
      <c r="O85" s="5">
        <v>82175884.419400007</v>
      </c>
      <c r="P85" s="5">
        <v>17105282.090999998</v>
      </c>
      <c r="Q85" s="5">
        <v>-4284409.3099999996</v>
      </c>
      <c r="R85" s="5">
        <v>29988292.3882</v>
      </c>
      <c r="S85" s="6">
        <f t="shared" si="3"/>
        <v>124985049.58859999</v>
      </c>
    </row>
    <row r="86" spans="1:19" ht="24.95" customHeight="1">
      <c r="A86" s="123"/>
      <c r="B86" s="121"/>
      <c r="C86" s="1">
        <v>7</v>
      </c>
      <c r="D86" s="5" t="s">
        <v>138</v>
      </c>
      <c r="E86" s="5">
        <v>66332846.641199999</v>
      </c>
      <c r="F86" s="5">
        <v>13807482.1063</v>
      </c>
      <c r="G86" s="5">
        <v>0</v>
      </c>
      <c r="H86" s="5">
        <v>29916033.809999999</v>
      </c>
      <c r="I86" s="6">
        <f t="shared" si="2"/>
        <v>110056362.5575</v>
      </c>
      <c r="J86" s="12"/>
      <c r="K86" s="118"/>
      <c r="L86" s="121"/>
      <c r="M86" s="13">
        <v>2</v>
      </c>
      <c r="N86" s="5" t="s">
        <v>519</v>
      </c>
      <c r="O86" s="5">
        <v>72662026.077299997</v>
      </c>
      <c r="P86" s="5">
        <v>15124929.437999999</v>
      </c>
      <c r="Q86" s="5">
        <v>-4284409.3099999996</v>
      </c>
      <c r="R86" s="5">
        <v>25387600.020399999</v>
      </c>
      <c r="S86" s="6">
        <f t="shared" si="3"/>
        <v>108890146.22569999</v>
      </c>
    </row>
    <row r="87" spans="1:19" ht="24.95" customHeight="1">
      <c r="A87" s="123"/>
      <c r="B87" s="121"/>
      <c r="C87" s="1">
        <v>8</v>
      </c>
      <c r="D87" s="5" t="s">
        <v>139</v>
      </c>
      <c r="E87" s="5">
        <v>59309806.991400003</v>
      </c>
      <c r="F87" s="5">
        <v>12345604.632200001</v>
      </c>
      <c r="G87" s="5">
        <v>0</v>
      </c>
      <c r="H87" s="5">
        <v>26343215.133000001</v>
      </c>
      <c r="I87" s="6">
        <f t="shared" si="2"/>
        <v>97998626.756600007</v>
      </c>
      <c r="J87" s="12"/>
      <c r="K87" s="118"/>
      <c r="L87" s="121"/>
      <c r="M87" s="13">
        <v>3</v>
      </c>
      <c r="N87" s="5" t="s">
        <v>520</v>
      </c>
      <c r="O87" s="5">
        <v>91702998.25</v>
      </c>
      <c r="P87" s="5">
        <v>19088393.933699999</v>
      </c>
      <c r="Q87" s="5">
        <v>-4284409.3099999996</v>
      </c>
      <c r="R87" s="5">
        <v>33741456.961800002</v>
      </c>
      <c r="S87" s="6">
        <f t="shared" si="3"/>
        <v>140248439.8355</v>
      </c>
    </row>
    <row r="88" spans="1:19" ht="24.95" customHeight="1">
      <c r="A88" s="123"/>
      <c r="B88" s="121"/>
      <c r="C88" s="1">
        <v>9</v>
      </c>
      <c r="D88" s="5" t="s">
        <v>140</v>
      </c>
      <c r="E88" s="5">
        <v>65874658.480700001</v>
      </c>
      <c r="F88" s="5">
        <v>13712108.168</v>
      </c>
      <c r="G88" s="5">
        <v>0</v>
      </c>
      <c r="H88" s="5">
        <v>29905723.393100001</v>
      </c>
      <c r="I88" s="6">
        <f t="shared" si="2"/>
        <v>109492490.04179999</v>
      </c>
      <c r="J88" s="12"/>
      <c r="K88" s="118"/>
      <c r="L88" s="121"/>
      <c r="M88" s="13">
        <v>4</v>
      </c>
      <c r="N88" s="5" t="s">
        <v>521</v>
      </c>
      <c r="O88" s="5">
        <v>72609494.818000004</v>
      </c>
      <c r="P88" s="5">
        <v>15113994.8188</v>
      </c>
      <c r="Q88" s="5">
        <v>-4284409.3099999996</v>
      </c>
      <c r="R88" s="5">
        <v>26405508.8948</v>
      </c>
      <c r="S88" s="6">
        <f t="shared" si="3"/>
        <v>109844589.2216</v>
      </c>
    </row>
    <row r="89" spans="1:19" ht="24.95" customHeight="1">
      <c r="A89" s="123"/>
      <c r="B89" s="121"/>
      <c r="C89" s="1">
        <v>10</v>
      </c>
      <c r="D89" s="5" t="s">
        <v>141</v>
      </c>
      <c r="E89" s="5">
        <v>104216084.3955</v>
      </c>
      <c r="F89" s="5">
        <v>21693049.4219</v>
      </c>
      <c r="G89" s="5">
        <v>0</v>
      </c>
      <c r="H89" s="5">
        <v>45604744.416599996</v>
      </c>
      <c r="I89" s="6">
        <f t="shared" si="2"/>
        <v>171513878.234</v>
      </c>
      <c r="J89" s="12"/>
      <c r="K89" s="118"/>
      <c r="L89" s="121"/>
      <c r="M89" s="13">
        <v>5</v>
      </c>
      <c r="N89" s="5" t="s">
        <v>522</v>
      </c>
      <c r="O89" s="5">
        <v>99279732.528699994</v>
      </c>
      <c r="P89" s="5">
        <v>20665525.449700002</v>
      </c>
      <c r="Q89" s="5">
        <v>-4284409.3099999996</v>
      </c>
      <c r="R89" s="5">
        <v>33335894.694699999</v>
      </c>
      <c r="S89" s="6">
        <f t="shared" si="3"/>
        <v>148996743.36309999</v>
      </c>
    </row>
    <row r="90" spans="1:19" ht="24.95" customHeight="1">
      <c r="A90" s="123"/>
      <c r="B90" s="121"/>
      <c r="C90" s="1">
        <v>11</v>
      </c>
      <c r="D90" s="5" t="s">
        <v>142</v>
      </c>
      <c r="E90" s="5">
        <v>72430304.509599999</v>
      </c>
      <c r="F90" s="5">
        <v>15076695.545499999</v>
      </c>
      <c r="G90" s="5">
        <v>0</v>
      </c>
      <c r="H90" s="5">
        <v>32754163.278499998</v>
      </c>
      <c r="I90" s="6">
        <f t="shared" si="2"/>
        <v>120261163.33359998</v>
      </c>
      <c r="J90" s="12"/>
      <c r="K90" s="118"/>
      <c r="L90" s="121"/>
      <c r="M90" s="13">
        <v>6</v>
      </c>
      <c r="N90" s="5" t="s">
        <v>523</v>
      </c>
      <c r="O90" s="5">
        <v>77190718.628700003</v>
      </c>
      <c r="P90" s="5">
        <v>16067597.2796</v>
      </c>
      <c r="Q90" s="5">
        <v>-4284409.3099999996</v>
      </c>
      <c r="R90" s="5">
        <v>25722141.370700002</v>
      </c>
      <c r="S90" s="6">
        <f t="shared" si="3"/>
        <v>114696047.969</v>
      </c>
    </row>
    <row r="91" spans="1:19" ht="24.95" customHeight="1">
      <c r="A91" s="123"/>
      <c r="B91" s="121"/>
      <c r="C91" s="1">
        <v>12</v>
      </c>
      <c r="D91" s="5" t="s">
        <v>143</v>
      </c>
      <c r="E91" s="5">
        <v>88553319.349800006</v>
      </c>
      <c r="F91" s="5">
        <v>18432774.022100002</v>
      </c>
      <c r="G91" s="5">
        <v>0</v>
      </c>
      <c r="H91" s="5">
        <v>38195932.229699999</v>
      </c>
      <c r="I91" s="6">
        <f t="shared" si="2"/>
        <v>145182025.60159999</v>
      </c>
      <c r="J91" s="12"/>
      <c r="K91" s="118"/>
      <c r="L91" s="121"/>
      <c r="M91" s="13">
        <v>7</v>
      </c>
      <c r="N91" s="5" t="s">
        <v>524</v>
      </c>
      <c r="O91" s="5">
        <v>64770023.160599999</v>
      </c>
      <c r="P91" s="5">
        <v>13482173.3289</v>
      </c>
      <c r="Q91" s="5">
        <v>-4284409.3099999996</v>
      </c>
      <c r="R91" s="5">
        <v>22939250.393100001</v>
      </c>
      <c r="S91" s="6">
        <f t="shared" si="3"/>
        <v>96907037.572600007</v>
      </c>
    </row>
    <row r="92" spans="1:19" ht="24.95" customHeight="1">
      <c r="A92" s="123"/>
      <c r="B92" s="121"/>
      <c r="C92" s="1">
        <v>13</v>
      </c>
      <c r="D92" s="5" t="s">
        <v>144</v>
      </c>
      <c r="E92" s="5">
        <v>65064087.077500001</v>
      </c>
      <c r="F92" s="5">
        <v>13543384.0635</v>
      </c>
      <c r="G92" s="5">
        <v>0</v>
      </c>
      <c r="H92" s="5">
        <v>29343200.867800001</v>
      </c>
      <c r="I92" s="6">
        <f t="shared" si="2"/>
        <v>107950672.0088</v>
      </c>
      <c r="J92" s="12"/>
      <c r="K92" s="118"/>
      <c r="L92" s="121"/>
      <c r="M92" s="13">
        <v>8</v>
      </c>
      <c r="N92" s="5" t="s">
        <v>525</v>
      </c>
      <c r="O92" s="5">
        <v>75897619.762999997</v>
      </c>
      <c r="P92" s="5">
        <v>15798432.901000001</v>
      </c>
      <c r="Q92" s="5">
        <v>-4284409.3099999996</v>
      </c>
      <c r="R92" s="5">
        <v>26867864.855300002</v>
      </c>
      <c r="S92" s="6">
        <f t="shared" si="3"/>
        <v>114279508.20930001</v>
      </c>
    </row>
    <row r="93" spans="1:19" ht="24.95" customHeight="1">
      <c r="A93" s="123"/>
      <c r="B93" s="121"/>
      <c r="C93" s="1">
        <v>14</v>
      </c>
      <c r="D93" s="5" t="s">
        <v>145</v>
      </c>
      <c r="E93" s="5">
        <v>64511429.495899998</v>
      </c>
      <c r="F93" s="5">
        <v>13428345.887800001</v>
      </c>
      <c r="G93" s="5">
        <v>0</v>
      </c>
      <c r="H93" s="5">
        <v>29867592.1303</v>
      </c>
      <c r="I93" s="6">
        <f t="shared" si="2"/>
        <v>107807367.514</v>
      </c>
      <c r="J93" s="12"/>
      <c r="K93" s="118"/>
      <c r="L93" s="121"/>
      <c r="M93" s="13">
        <v>9</v>
      </c>
      <c r="N93" s="5" t="s">
        <v>526</v>
      </c>
      <c r="O93" s="5">
        <v>74433090.406800002</v>
      </c>
      <c r="P93" s="5">
        <v>15493584.4902</v>
      </c>
      <c r="Q93" s="5">
        <v>-4284409.3099999996</v>
      </c>
      <c r="R93" s="5">
        <v>25249820.593800001</v>
      </c>
      <c r="S93" s="6">
        <f t="shared" si="3"/>
        <v>110892086.18079999</v>
      </c>
    </row>
    <row r="94" spans="1:19" ht="24.95" customHeight="1">
      <c r="A94" s="123"/>
      <c r="B94" s="121"/>
      <c r="C94" s="1">
        <v>15</v>
      </c>
      <c r="D94" s="5" t="s">
        <v>146</v>
      </c>
      <c r="E94" s="5">
        <v>77427841.535500005</v>
      </c>
      <c r="F94" s="5">
        <v>16116955.485400001</v>
      </c>
      <c r="G94" s="5">
        <v>0</v>
      </c>
      <c r="H94" s="5">
        <v>34250325.739600003</v>
      </c>
      <c r="I94" s="6">
        <f t="shared" si="2"/>
        <v>127795122.76050001</v>
      </c>
      <c r="J94" s="12"/>
      <c r="K94" s="118"/>
      <c r="L94" s="121"/>
      <c r="M94" s="13">
        <v>10</v>
      </c>
      <c r="N94" s="5" t="s">
        <v>527</v>
      </c>
      <c r="O94" s="5">
        <v>78692663.743399993</v>
      </c>
      <c r="P94" s="5">
        <v>16380233.9498</v>
      </c>
      <c r="Q94" s="5">
        <v>-4284409.3099999996</v>
      </c>
      <c r="R94" s="5">
        <v>26719602.2115</v>
      </c>
      <c r="S94" s="6">
        <f t="shared" si="3"/>
        <v>117508090.59469999</v>
      </c>
    </row>
    <row r="95" spans="1:19" ht="24.95" customHeight="1">
      <c r="A95" s="123"/>
      <c r="B95" s="121"/>
      <c r="C95" s="1">
        <v>16</v>
      </c>
      <c r="D95" s="5" t="s">
        <v>147</v>
      </c>
      <c r="E95" s="5">
        <v>73984493.590399995</v>
      </c>
      <c r="F95" s="5">
        <v>15400207.033500001</v>
      </c>
      <c r="G95" s="5">
        <v>0</v>
      </c>
      <c r="H95" s="5">
        <v>33571854.223499998</v>
      </c>
      <c r="I95" s="6">
        <f t="shared" si="2"/>
        <v>122956554.84739999</v>
      </c>
      <c r="J95" s="12"/>
      <c r="K95" s="118"/>
      <c r="L95" s="121"/>
      <c r="M95" s="13">
        <v>11</v>
      </c>
      <c r="N95" s="5" t="s">
        <v>47</v>
      </c>
      <c r="O95" s="5">
        <v>69272256.586199999</v>
      </c>
      <c r="P95" s="5">
        <v>14419333.583699999</v>
      </c>
      <c r="Q95" s="5">
        <v>-4284409.3099999996</v>
      </c>
      <c r="R95" s="5">
        <v>25017749.812100001</v>
      </c>
      <c r="S95" s="6">
        <f t="shared" si="3"/>
        <v>104424930.67199999</v>
      </c>
    </row>
    <row r="96" spans="1:19" ht="24.95" customHeight="1">
      <c r="A96" s="123"/>
      <c r="B96" s="121"/>
      <c r="C96" s="1">
        <v>17</v>
      </c>
      <c r="D96" s="5" t="s">
        <v>148</v>
      </c>
      <c r="E96" s="5">
        <v>61978569.9692</v>
      </c>
      <c r="F96" s="5">
        <v>12901119.7191</v>
      </c>
      <c r="G96" s="5">
        <v>0</v>
      </c>
      <c r="H96" s="5">
        <v>27988273.839000002</v>
      </c>
      <c r="I96" s="6">
        <f t="shared" si="2"/>
        <v>102867963.5273</v>
      </c>
      <c r="J96" s="12"/>
      <c r="K96" s="118"/>
      <c r="L96" s="121"/>
      <c r="M96" s="13">
        <v>12</v>
      </c>
      <c r="N96" s="5" t="s">
        <v>528</v>
      </c>
      <c r="O96" s="5">
        <v>88440394.291600004</v>
      </c>
      <c r="P96" s="5">
        <v>18409268.160399999</v>
      </c>
      <c r="Q96" s="5">
        <v>-4284409.3099999996</v>
      </c>
      <c r="R96" s="5">
        <v>29588950.931299999</v>
      </c>
      <c r="S96" s="6">
        <f t="shared" si="3"/>
        <v>132154204.0733</v>
      </c>
    </row>
    <row r="97" spans="1:19" ht="24.95" customHeight="1">
      <c r="A97" s="123"/>
      <c r="B97" s="121"/>
      <c r="C97" s="1">
        <v>18</v>
      </c>
      <c r="D97" s="5" t="s">
        <v>149</v>
      </c>
      <c r="E97" s="5">
        <v>64221086.617200002</v>
      </c>
      <c r="F97" s="5">
        <v>13367909.7041</v>
      </c>
      <c r="G97" s="5">
        <v>0</v>
      </c>
      <c r="H97" s="5">
        <v>28663346.949499998</v>
      </c>
      <c r="I97" s="6">
        <f t="shared" si="2"/>
        <v>106252343.27079999</v>
      </c>
      <c r="J97" s="12"/>
      <c r="K97" s="118"/>
      <c r="L97" s="121"/>
      <c r="M97" s="13">
        <v>13</v>
      </c>
      <c r="N97" s="5" t="s">
        <v>529</v>
      </c>
      <c r="O97" s="5">
        <v>58375938.490000002</v>
      </c>
      <c r="P97" s="5">
        <v>12151215.679</v>
      </c>
      <c r="Q97" s="5">
        <v>-4284409.3099999996</v>
      </c>
      <c r="R97" s="5">
        <v>20878434.203200001</v>
      </c>
      <c r="S97" s="6">
        <f t="shared" si="3"/>
        <v>87121179.062199995</v>
      </c>
    </row>
    <row r="98" spans="1:19" ht="24.95" customHeight="1">
      <c r="A98" s="123"/>
      <c r="B98" s="121"/>
      <c r="C98" s="1">
        <v>19</v>
      </c>
      <c r="D98" s="5" t="s">
        <v>150</v>
      </c>
      <c r="E98" s="5">
        <v>69353320.638600007</v>
      </c>
      <c r="F98" s="5">
        <v>14436207.433</v>
      </c>
      <c r="G98" s="5">
        <v>0</v>
      </c>
      <c r="H98" s="5">
        <v>30722147.136</v>
      </c>
      <c r="I98" s="6">
        <f t="shared" si="2"/>
        <v>114511675.2076</v>
      </c>
      <c r="J98" s="12"/>
      <c r="K98" s="118"/>
      <c r="L98" s="121"/>
      <c r="M98" s="13">
        <v>14</v>
      </c>
      <c r="N98" s="5" t="s">
        <v>530</v>
      </c>
      <c r="O98" s="5">
        <v>84869849.373500004</v>
      </c>
      <c r="P98" s="5">
        <v>17666043.0832</v>
      </c>
      <c r="Q98" s="5">
        <v>-4284409.3099999996</v>
      </c>
      <c r="R98" s="5">
        <v>29410851.438299999</v>
      </c>
      <c r="S98" s="6">
        <f t="shared" si="3"/>
        <v>127662334.58499999</v>
      </c>
    </row>
    <row r="99" spans="1:19" ht="24.95" customHeight="1">
      <c r="A99" s="123"/>
      <c r="B99" s="121"/>
      <c r="C99" s="1">
        <v>20</v>
      </c>
      <c r="D99" s="5" t="s">
        <v>151</v>
      </c>
      <c r="E99" s="5">
        <v>70183806.902999997</v>
      </c>
      <c r="F99" s="5">
        <v>14609076.9059</v>
      </c>
      <c r="G99" s="5">
        <v>0</v>
      </c>
      <c r="H99" s="5">
        <v>31574225.3376</v>
      </c>
      <c r="I99" s="6">
        <f t="shared" si="2"/>
        <v>116367109.14649999</v>
      </c>
      <c r="J99" s="12"/>
      <c r="K99" s="118"/>
      <c r="L99" s="121"/>
      <c r="M99" s="13">
        <v>15</v>
      </c>
      <c r="N99" s="5" t="s">
        <v>531</v>
      </c>
      <c r="O99" s="5">
        <v>56672722.044699997</v>
      </c>
      <c r="P99" s="5">
        <v>11796683.470899999</v>
      </c>
      <c r="Q99" s="5">
        <v>-4284409.3099999996</v>
      </c>
      <c r="R99" s="5">
        <v>20624129.784899998</v>
      </c>
      <c r="S99" s="6">
        <f t="shared" si="3"/>
        <v>84809125.990499988</v>
      </c>
    </row>
    <row r="100" spans="1:19" ht="24.95" customHeight="1">
      <c r="A100" s="123"/>
      <c r="B100" s="122"/>
      <c r="C100" s="1">
        <v>21</v>
      </c>
      <c r="D100" s="5" t="s">
        <v>152</v>
      </c>
      <c r="E100" s="5">
        <v>67386789.9005</v>
      </c>
      <c r="F100" s="5">
        <v>14026865.1636</v>
      </c>
      <c r="G100" s="5">
        <v>0</v>
      </c>
      <c r="H100" s="5">
        <v>30470089.121399999</v>
      </c>
      <c r="I100" s="6">
        <f t="shared" si="2"/>
        <v>111883744.1855</v>
      </c>
      <c r="J100" s="12"/>
      <c r="K100" s="118"/>
      <c r="L100" s="121"/>
      <c r="M100" s="13">
        <v>16</v>
      </c>
      <c r="N100" s="5" t="s">
        <v>532</v>
      </c>
      <c r="O100" s="5">
        <v>82162531.119499996</v>
      </c>
      <c r="P100" s="5">
        <v>17102502.541200001</v>
      </c>
      <c r="Q100" s="5">
        <v>-4284409.3099999996</v>
      </c>
      <c r="R100" s="5">
        <v>29861860.180199999</v>
      </c>
      <c r="S100" s="6">
        <f t="shared" si="3"/>
        <v>124842484.53089999</v>
      </c>
    </row>
    <row r="101" spans="1:19" ht="24.95" customHeight="1">
      <c r="A101" s="1"/>
      <c r="B101" s="114" t="s">
        <v>817</v>
      </c>
      <c r="C101" s="115"/>
      <c r="D101" s="116"/>
      <c r="E101" s="15">
        <v>1520111852.7604001</v>
      </c>
      <c r="F101" s="15">
        <v>316418158.86710006</v>
      </c>
      <c r="G101" s="15">
        <v>0</v>
      </c>
      <c r="H101" s="15">
        <v>677509098.25929999</v>
      </c>
      <c r="I101" s="8">
        <f t="shared" si="2"/>
        <v>2514039109.8867998</v>
      </c>
      <c r="J101" s="12"/>
      <c r="K101" s="118"/>
      <c r="L101" s="121"/>
      <c r="M101" s="13">
        <v>17</v>
      </c>
      <c r="N101" s="5" t="s">
        <v>533</v>
      </c>
      <c r="O101" s="5">
        <v>102757556.6876</v>
      </c>
      <c r="P101" s="5">
        <v>21389450.281399999</v>
      </c>
      <c r="Q101" s="5">
        <v>-4284409.3099999996</v>
      </c>
      <c r="R101" s="5">
        <v>36788905.174599998</v>
      </c>
      <c r="S101" s="6">
        <f t="shared" si="3"/>
        <v>156651502.83359998</v>
      </c>
    </row>
    <row r="102" spans="1:19" ht="24.95" customHeight="1">
      <c r="A102" s="123">
        <v>5</v>
      </c>
      <c r="B102" s="120" t="s">
        <v>30</v>
      </c>
      <c r="C102" s="1">
        <v>1</v>
      </c>
      <c r="D102" s="5" t="s">
        <v>153</v>
      </c>
      <c r="E102" s="5">
        <v>113621412.9596</v>
      </c>
      <c r="F102" s="5">
        <v>23650811.110599998</v>
      </c>
      <c r="G102" s="5">
        <v>0</v>
      </c>
      <c r="H102" s="5">
        <v>36455587.3182</v>
      </c>
      <c r="I102" s="6">
        <f t="shared" si="2"/>
        <v>173727811.38839999</v>
      </c>
      <c r="J102" s="12"/>
      <c r="K102" s="118"/>
      <c r="L102" s="121"/>
      <c r="M102" s="13">
        <v>18</v>
      </c>
      <c r="N102" s="5" t="s">
        <v>534</v>
      </c>
      <c r="O102" s="5">
        <v>77620644.366400003</v>
      </c>
      <c r="P102" s="5">
        <v>16157088.266799999</v>
      </c>
      <c r="Q102" s="5">
        <v>-4284409.3099999996</v>
      </c>
      <c r="R102" s="5">
        <v>27566669.204799999</v>
      </c>
      <c r="S102" s="6">
        <f t="shared" si="3"/>
        <v>117059992.528</v>
      </c>
    </row>
    <row r="103" spans="1:19" ht="24.95" customHeight="1">
      <c r="A103" s="123"/>
      <c r="B103" s="121"/>
      <c r="C103" s="1">
        <v>2</v>
      </c>
      <c r="D103" s="5" t="s">
        <v>30</v>
      </c>
      <c r="E103" s="5">
        <v>137209822.91229999</v>
      </c>
      <c r="F103" s="5">
        <v>28560845.352000002</v>
      </c>
      <c r="G103" s="5">
        <v>0</v>
      </c>
      <c r="H103" s="5">
        <v>45924236.493299998</v>
      </c>
      <c r="I103" s="6">
        <f t="shared" si="2"/>
        <v>211694904.75759998</v>
      </c>
      <c r="J103" s="12"/>
      <c r="K103" s="118"/>
      <c r="L103" s="121"/>
      <c r="M103" s="13">
        <v>19</v>
      </c>
      <c r="N103" s="5" t="s">
        <v>535</v>
      </c>
      <c r="O103" s="5">
        <v>73494792.287499994</v>
      </c>
      <c r="P103" s="5">
        <v>15298273.492000001</v>
      </c>
      <c r="Q103" s="5">
        <v>-4284409.3099999996</v>
      </c>
      <c r="R103" s="5">
        <v>24585864.3017</v>
      </c>
      <c r="S103" s="6">
        <f t="shared" si="3"/>
        <v>109094520.77119999</v>
      </c>
    </row>
    <row r="104" spans="1:19" ht="24.95" customHeight="1">
      <c r="A104" s="123"/>
      <c r="B104" s="121"/>
      <c r="C104" s="1">
        <v>3</v>
      </c>
      <c r="D104" s="5" t="s">
        <v>154</v>
      </c>
      <c r="E104" s="5">
        <v>60008231.226400003</v>
      </c>
      <c r="F104" s="5">
        <v>12490984.7963</v>
      </c>
      <c r="G104" s="5">
        <v>0</v>
      </c>
      <c r="H104" s="5">
        <v>22331525.6853</v>
      </c>
      <c r="I104" s="6">
        <f t="shared" si="2"/>
        <v>94830741.708000004</v>
      </c>
      <c r="J104" s="12"/>
      <c r="K104" s="118"/>
      <c r="L104" s="121"/>
      <c r="M104" s="13">
        <v>20</v>
      </c>
      <c r="N104" s="5" t="s">
        <v>536</v>
      </c>
      <c r="O104" s="5">
        <v>78804185.9868</v>
      </c>
      <c r="P104" s="5">
        <v>16403447.8092</v>
      </c>
      <c r="Q104" s="5">
        <v>-4284409.3099999996</v>
      </c>
      <c r="R104" s="5">
        <v>26925637.750399999</v>
      </c>
      <c r="S104" s="6">
        <f t="shared" si="3"/>
        <v>117848862.23640001</v>
      </c>
    </row>
    <row r="105" spans="1:19" ht="24.95" customHeight="1">
      <c r="A105" s="123"/>
      <c r="B105" s="121"/>
      <c r="C105" s="1">
        <v>4</v>
      </c>
      <c r="D105" s="5" t="s">
        <v>155</v>
      </c>
      <c r="E105" s="5">
        <v>70919924.780599996</v>
      </c>
      <c r="F105" s="5">
        <v>14762303.1722</v>
      </c>
      <c r="G105" s="5">
        <v>0</v>
      </c>
      <c r="H105" s="5">
        <v>26173855.205699999</v>
      </c>
      <c r="I105" s="6">
        <f t="shared" si="2"/>
        <v>111856083.15849999</v>
      </c>
      <c r="J105" s="12"/>
      <c r="K105" s="119"/>
      <c r="L105" s="122"/>
      <c r="M105" s="13">
        <v>21</v>
      </c>
      <c r="N105" s="5" t="s">
        <v>537</v>
      </c>
      <c r="O105" s="5">
        <v>77107174.362200007</v>
      </c>
      <c r="P105" s="5">
        <v>16050207.162599999</v>
      </c>
      <c r="Q105" s="5">
        <v>-4284409.3099999996</v>
      </c>
      <c r="R105" s="5">
        <v>26414552.109700002</v>
      </c>
      <c r="S105" s="6">
        <f t="shared" si="3"/>
        <v>115287524.32449999</v>
      </c>
    </row>
    <row r="106" spans="1:19" ht="24.95" customHeight="1">
      <c r="A106" s="123"/>
      <c r="B106" s="121"/>
      <c r="C106" s="1">
        <v>5</v>
      </c>
      <c r="D106" s="5" t="s">
        <v>156</v>
      </c>
      <c r="E106" s="5">
        <v>89964845.274000004</v>
      </c>
      <c r="F106" s="5">
        <v>18726589.528700002</v>
      </c>
      <c r="G106" s="5">
        <v>0</v>
      </c>
      <c r="H106" s="5">
        <v>31972744.7443</v>
      </c>
      <c r="I106" s="6">
        <f t="shared" si="2"/>
        <v>140664179.54700002</v>
      </c>
      <c r="J106" s="12"/>
      <c r="K106" s="19"/>
      <c r="L106" s="114" t="s">
        <v>835</v>
      </c>
      <c r="M106" s="115"/>
      <c r="N106" s="116"/>
      <c r="O106" s="15">
        <v>1638992297.3918996</v>
      </c>
      <c r="P106" s="15">
        <v>341163661.21109998</v>
      </c>
      <c r="Q106" s="15">
        <v>-89972595.51000002</v>
      </c>
      <c r="R106" s="15">
        <v>574021037.27549994</v>
      </c>
      <c r="S106" s="8">
        <f t="shared" si="3"/>
        <v>2464204400.3684998</v>
      </c>
    </row>
    <row r="107" spans="1:19" ht="24.95" customHeight="1">
      <c r="A107" s="123"/>
      <c r="B107" s="121"/>
      <c r="C107" s="1">
        <v>6</v>
      </c>
      <c r="D107" s="5" t="s">
        <v>157</v>
      </c>
      <c r="E107" s="5">
        <v>59573349.666199997</v>
      </c>
      <c r="F107" s="5">
        <v>12400462.2322</v>
      </c>
      <c r="G107" s="5">
        <v>0</v>
      </c>
      <c r="H107" s="5">
        <v>22661459.028099999</v>
      </c>
      <c r="I107" s="6">
        <f t="shared" si="2"/>
        <v>94635270.926499993</v>
      </c>
      <c r="J107" s="12"/>
      <c r="K107" s="117">
        <v>23</v>
      </c>
      <c r="L107" s="120" t="s">
        <v>48</v>
      </c>
      <c r="M107" s="13">
        <v>1</v>
      </c>
      <c r="N107" s="5" t="s">
        <v>538</v>
      </c>
      <c r="O107" s="5">
        <v>66593804.318099998</v>
      </c>
      <c r="P107" s="5">
        <v>13861801.6273</v>
      </c>
      <c r="Q107" s="5">
        <v>0</v>
      </c>
      <c r="R107" s="5">
        <v>24999643.3233</v>
      </c>
      <c r="S107" s="6">
        <f t="shared" si="3"/>
        <v>105455249.2687</v>
      </c>
    </row>
    <row r="108" spans="1:19" ht="24.95" customHeight="1">
      <c r="A108" s="123"/>
      <c r="B108" s="121"/>
      <c r="C108" s="1">
        <v>7</v>
      </c>
      <c r="D108" s="5" t="s">
        <v>158</v>
      </c>
      <c r="E108" s="5">
        <v>95041649.229100004</v>
      </c>
      <c r="F108" s="5">
        <v>19783349.238499999</v>
      </c>
      <c r="G108" s="5">
        <v>0</v>
      </c>
      <c r="H108" s="5">
        <v>33976709.640699998</v>
      </c>
      <c r="I108" s="6">
        <f t="shared" si="2"/>
        <v>148801708.1083</v>
      </c>
      <c r="J108" s="12"/>
      <c r="K108" s="118"/>
      <c r="L108" s="121"/>
      <c r="M108" s="13">
        <v>2</v>
      </c>
      <c r="N108" s="5" t="s">
        <v>539</v>
      </c>
      <c r="O108" s="5">
        <v>109509650.6617</v>
      </c>
      <c r="P108" s="5">
        <v>22794929.187399998</v>
      </c>
      <c r="Q108" s="5">
        <v>0</v>
      </c>
      <c r="R108" s="5">
        <v>29781833.589600001</v>
      </c>
      <c r="S108" s="6">
        <f t="shared" si="3"/>
        <v>162086413.43869999</v>
      </c>
    </row>
    <row r="109" spans="1:19" ht="24.95" customHeight="1">
      <c r="A109" s="123"/>
      <c r="B109" s="121"/>
      <c r="C109" s="1">
        <v>8</v>
      </c>
      <c r="D109" s="5" t="s">
        <v>159</v>
      </c>
      <c r="E109" s="5">
        <v>95941774.989800006</v>
      </c>
      <c r="F109" s="5">
        <v>19970714.487599999</v>
      </c>
      <c r="G109" s="5">
        <v>0</v>
      </c>
      <c r="H109" s="5">
        <v>31907714.237399999</v>
      </c>
      <c r="I109" s="6">
        <f t="shared" si="2"/>
        <v>147820203.7148</v>
      </c>
      <c r="J109" s="12"/>
      <c r="K109" s="118"/>
      <c r="L109" s="121"/>
      <c r="M109" s="13">
        <v>3</v>
      </c>
      <c r="N109" s="5" t="s">
        <v>540</v>
      </c>
      <c r="O109" s="5">
        <v>83932273.217600003</v>
      </c>
      <c r="P109" s="5">
        <v>17470882.3649</v>
      </c>
      <c r="Q109" s="5">
        <v>0</v>
      </c>
      <c r="R109" s="5">
        <v>29321608.8325</v>
      </c>
      <c r="S109" s="6">
        <f t="shared" si="3"/>
        <v>130724764.41500001</v>
      </c>
    </row>
    <row r="110" spans="1:19" ht="24.95" customHeight="1">
      <c r="A110" s="123"/>
      <c r="B110" s="121"/>
      <c r="C110" s="1">
        <v>9</v>
      </c>
      <c r="D110" s="5" t="s">
        <v>160</v>
      </c>
      <c r="E110" s="5">
        <v>67484419.481000006</v>
      </c>
      <c r="F110" s="5">
        <v>14047187.202400001</v>
      </c>
      <c r="G110" s="5">
        <v>0</v>
      </c>
      <c r="H110" s="5">
        <v>26522162.978599999</v>
      </c>
      <c r="I110" s="6">
        <f t="shared" si="2"/>
        <v>108053769.662</v>
      </c>
      <c r="J110" s="12"/>
      <c r="K110" s="118"/>
      <c r="L110" s="121"/>
      <c r="M110" s="13">
        <v>4</v>
      </c>
      <c r="N110" s="5" t="s">
        <v>38</v>
      </c>
      <c r="O110" s="5">
        <v>51112887.2042</v>
      </c>
      <c r="P110" s="5">
        <v>10639378.6971</v>
      </c>
      <c r="Q110" s="5">
        <v>0</v>
      </c>
      <c r="R110" s="5">
        <v>20876340.540800001</v>
      </c>
      <c r="S110" s="6">
        <f t="shared" si="3"/>
        <v>82628606.442100003</v>
      </c>
    </row>
    <row r="111" spans="1:19" ht="24.95" customHeight="1">
      <c r="A111" s="123"/>
      <c r="B111" s="121"/>
      <c r="C111" s="1">
        <v>10</v>
      </c>
      <c r="D111" s="5" t="s">
        <v>161</v>
      </c>
      <c r="E111" s="5">
        <v>77289355.433200002</v>
      </c>
      <c r="F111" s="5">
        <v>16088128.9767</v>
      </c>
      <c r="G111" s="5">
        <v>0</v>
      </c>
      <c r="H111" s="5">
        <v>30728525.0977</v>
      </c>
      <c r="I111" s="6">
        <f t="shared" si="2"/>
        <v>124106009.50760001</v>
      </c>
      <c r="J111" s="12"/>
      <c r="K111" s="118"/>
      <c r="L111" s="121"/>
      <c r="M111" s="13">
        <v>5</v>
      </c>
      <c r="N111" s="5" t="s">
        <v>541</v>
      </c>
      <c r="O111" s="5">
        <v>88686193.344699994</v>
      </c>
      <c r="P111" s="5">
        <v>18460432.345199998</v>
      </c>
      <c r="Q111" s="5">
        <v>0</v>
      </c>
      <c r="R111" s="5">
        <v>29585014.0658</v>
      </c>
      <c r="S111" s="6">
        <f t="shared" si="3"/>
        <v>136731639.75569999</v>
      </c>
    </row>
    <row r="112" spans="1:19" ht="24.95" customHeight="1">
      <c r="A112" s="123"/>
      <c r="B112" s="121"/>
      <c r="C112" s="1">
        <v>11</v>
      </c>
      <c r="D112" s="5" t="s">
        <v>162</v>
      </c>
      <c r="E112" s="5">
        <v>59804059.407799996</v>
      </c>
      <c r="F112" s="5">
        <v>12448485.5086</v>
      </c>
      <c r="G112" s="5">
        <v>0</v>
      </c>
      <c r="H112" s="5">
        <v>24270805.675299998</v>
      </c>
      <c r="I112" s="6">
        <f t="shared" si="2"/>
        <v>96523350.591700003</v>
      </c>
      <c r="J112" s="12"/>
      <c r="K112" s="118"/>
      <c r="L112" s="121"/>
      <c r="M112" s="13">
        <v>6</v>
      </c>
      <c r="N112" s="5" t="s">
        <v>542</v>
      </c>
      <c r="O112" s="5">
        <v>76224655.2535</v>
      </c>
      <c r="P112" s="5">
        <v>15866506.8178</v>
      </c>
      <c r="Q112" s="5">
        <v>0</v>
      </c>
      <c r="R112" s="5">
        <v>29485250.701699998</v>
      </c>
      <c r="S112" s="6">
        <f t="shared" si="3"/>
        <v>121576412.773</v>
      </c>
    </row>
    <row r="113" spans="1:19" ht="24.95" customHeight="1">
      <c r="A113" s="123"/>
      <c r="B113" s="121"/>
      <c r="C113" s="1">
        <v>12</v>
      </c>
      <c r="D113" s="5" t="s">
        <v>163</v>
      </c>
      <c r="E113" s="5">
        <v>92612817.841499999</v>
      </c>
      <c r="F113" s="5">
        <v>19277776.9976</v>
      </c>
      <c r="G113" s="5">
        <v>0</v>
      </c>
      <c r="H113" s="5">
        <v>34528633.748499997</v>
      </c>
      <c r="I113" s="6">
        <f t="shared" si="2"/>
        <v>146419228.58759999</v>
      </c>
      <c r="J113" s="12"/>
      <c r="K113" s="118"/>
      <c r="L113" s="121"/>
      <c r="M113" s="13">
        <v>7</v>
      </c>
      <c r="N113" s="5" t="s">
        <v>543</v>
      </c>
      <c r="O113" s="5">
        <v>77046145.035699993</v>
      </c>
      <c r="P113" s="5">
        <v>16037503.632200001</v>
      </c>
      <c r="Q113" s="5">
        <v>0</v>
      </c>
      <c r="R113" s="5">
        <v>29737596.716800001</v>
      </c>
      <c r="S113" s="6">
        <f t="shared" si="3"/>
        <v>122821245.3847</v>
      </c>
    </row>
    <row r="114" spans="1:19" ht="24.95" customHeight="1">
      <c r="A114" s="123"/>
      <c r="B114" s="121"/>
      <c r="C114" s="1">
        <v>13</v>
      </c>
      <c r="D114" s="5" t="s">
        <v>164</v>
      </c>
      <c r="E114" s="5">
        <v>76169622.860300004</v>
      </c>
      <c r="F114" s="5">
        <v>15855051.576199999</v>
      </c>
      <c r="G114" s="5">
        <v>0</v>
      </c>
      <c r="H114" s="5">
        <v>25983544.492600001</v>
      </c>
      <c r="I114" s="6">
        <f t="shared" si="2"/>
        <v>118008218.92910001</v>
      </c>
      <c r="J114" s="12"/>
      <c r="K114" s="118"/>
      <c r="L114" s="121"/>
      <c r="M114" s="13">
        <v>8</v>
      </c>
      <c r="N114" s="5" t="s">
        <v>544</v>
      </c>
      <c r="O114" s="5">
        <v>90854308.664900005</v>
      </c>
      <c r="P114" s="5">
        <v>18911735.357299998</v>
      </c>
      <c r="Q114" s="5">
        <v>0</v>
      </c>
      <c r="R114" s="5">
        <v>38721771.494999997</v>
      </c>
      <c r="S114" s="6">
        <f t="shared" si="3"/>
        <v>148487815.51719999</v>
      </c>
    </row>
    <row r="115" spans="1:19" ht="24.95" customHeight="1">
      <c r="A115" s="123"/>
      <c r="B115" s="121"/>
      <c r="C115" s="1">
        <v>14</v>
      </c>
      <c r="D115" s="5" t="s">
        <v>165</v>
      </c>
      <c r="E115" s="5">
        <v>88942169.068499997</v>
      </c>
      <c r="F115" s="5">
        <v>18513714.850099999</v>
      </c>
      <c r="G115" s="5">
        <v>0</v>
      </c>
      <c r="H115" s="5">
        <v>32657609.870900001</v>
      </c>
      <c r="I115" s="6">
        <f t="shared" si="2"/>
        <v>140113493.7895</v>
      </c>
      <c r="J115" s="12"/>
      <c r="K115" s="118"/>
      <c r="L115" s="121"/>
      <c r="M115" s="13">
        <v>9</v>
      </c>
      <c r="N115" s="5" t="s">
        <v>545</v>
      </c>
      <c r="O115" s="5">
        <v>65681708.657099999</v>
      </c>
      <c r="P115" s="5">
        <v>13671944.7893</v>
      </c>
      <c r="Q115" s="5">
        <v>0</v>
      </c>
      <c r="R115" s="5">
        <v>26276925.4243</v>
      </c>
      <c r="S115" s="6">
        <f t="shared" si="3"/>
        <v>105630578.8707</v>
      </c>
    </row>
    <row r="116" spans="1:19" ht="24.95" customHeight="1">
      <c r="A116" s="123"/>
      <c r="B116" s="121"/>
      <c r="C116" s="1">
        <v>15</v>
      </c>
      <c r="D116" s="5" t="s">
        <v>166</v>
      </c>
      <c r="E116" s="5">
        <v>113977422.4311</v>
      </c>
      <c r="F116" s="5">
        <v>23724916.092599999</v>
      </c>
      <c r="G116" s="5">
        <v>0</v>
      </c>
      <c r="H116" s="5">
        <v>39783029.591600001</v>
      </c>
      <c r="I116" s="6">
        <f t="shared" si="2"/>
        <v>177485368.1153</v>
      </c>
      <c r="J116" s="12"/>
      <c r="K116" s="118"/>
      <c r="L116" s="121"/>
      <c r="M116" s="13">
        <v>10</v>
      </c>
      <c r="N116" s="5" t="s">
        <v>546</v>
      </c>
      <c r="O116" s="5">
        <v>87345315.0678</v>
      </c>
      <c r="P116" s="5">
        <v>18181322.465999998</v>
      </c>
      <c r="Q116" s="5">
        <v>0</v>
      </c>
      <c r="R116" s="5">
        <v>24868833.508099999</v>
      </c>
      <c r="S116" s="6">
        <f t="shared" si="3"/>
        <v>130395471.04190001</v>
      </c>
    </row>
    <row r="117" spans="1:19" ht="24.95" customHeight="1">
      <c r="A117" s="123"/>
      <c r="B117" s="121"/>
      <c r="C117" s="1">
        <v>16</v>
      </c>
      <c r="D117" s="5" t="s">
        <v>167</v>
      </c>
      <c r="E117" s="5">
        <v>85446610.151600003</v>
      </c>
      <c r="F117" s="5">
        <v>17786098.4483</v>
      </c>
      <c r="G117" s="5">
        <v>0</v>
      </c>
      <c r="H117" s="5">
        <v>30959962.2784</v>
      </c>
      <c r="I117" s="6">
        <f t="shared" si="2"/>
        <v>134192670.87830001</v>
      </c>
      <c r="J117" s="12"/>
      <c r="K117" s="118"/>
      <c r="L117" s="121"/>
      <c r="M117" s="13">
        <v>11</v>
      </c>
      <c r="N117" s="5" t="s">
        <v>547</v>
      </c>
      <c r="O117" s="5">
        <v>69241195.179199994</v>
      </c>
      <c r="P117" s="5">
        <v>14412868.011399999</v>
      </c>
      <c r="Q117" s="5">
        <v>0</v>
      </c>
      <c r="R117" s="5">
        <v>23983404.8517</v>
      </c>
      <c r="S117" s="6">
        <f t="shared" si="3"/>
        <v>107637468.04229999</v>
      </c>
    </row>
    <row r="118" spans="1:19" ht="24.95" customHeight="1">
      <c r="A118" s="123"/>
      <c r="B118" s="121"/>
      <c r="C118" s="1">
        <v>17</v>
      </c>
      <c r="D118" s="5" t="s">
        <v>168</v>
      </c>
      <c r="E118" s="5">
        <v>84043292.846200004</v>
      </c>
      <c r="F118" s="5">
        <v>17493991.6028</v>
      </c>
      <c r="G118" s="5">
        <v>0</v>
      </c>
      <c r="H118" s="5">
        <v>30152063.3495</v>
      </c>
      <c r="I118" s="6">
        <f t="shared" si="2"/>
        <v>131689347.7985</v>
      </c>
      <c r="J118" s="12"/>
      <c r="K118" s="118"/>
      <c r="L118" s="121"/>
      <c r="M118" s="13">
        <v>12</v>
      </c>
      <c r="N118" s="5" t="s">
        <v>548</v>
      </c>
      <c r="O118" s="5">
        <v>61502302.546300001</v>
      </c>
      <c r="P118" s="5">
        <v>12801982.500499999</v>
      </c>
      <c r="Q118" s="5">
        <v>0</v>
      </c>
      <c r="R118" s="5">
        <v>22882206.2403</v>
      </c>
      <c r="S118" s="6">
        <f t="shared" si="3"/>
        <v>97186491.287100002</v>
      </c>
    </row>
    <row r="119" spans="1:19" ht="24.95" customHeight="1">
      <c r="A119" s="123"/>
      <c r="B119" s="121"/>
      <c r="C119" s="1">
        <v>18</v>
      </c>
      <c r="D119" s="5" t="s">
        <v>169</v>
      </c>
      <c r="E119" s="5">
        <v>118190899.48360001</v>
      </c>
      <c r="F119" s="5">
        <v>24601970.402100001</v>
      </c>
      <c r="G119" s="5">
        <v>0</v>
      </c>
      <c r="H119" s="5">
        <v>37664037.306000002</v>
      </c>
      <c r="I119" s="6">
        <f t="shared" si="2"/>
        <v>180456907.19170001</v>
      </c>
      <c r="J119" s="12"/>
      <c r="K119" s="118"/>
      <c r="L119" s="121"/>
      <c r="M119" s="13">
        <v>13</v>
      </c>
      <c r="N119" s="5" t="s">
        <v>549</v>
      </c>
      <c r="O119" s="5">
        <v>51460011.847000003</v>
      </c>
      <c r="P119" s="5">
        <v>10711634.2619</v>
      </c>
      <c r="Q119" s="5">
        <v>0</v>
      </c>
      <c r="R119" s="5">
        <v>21035835.203200001</v>
      </c>
      <c r="S119" s="6">
        <f t="shared" si="3"/>
        <v>83207481.312100008</v>
      </c>
    </row>
    <row r="120" spans="1:19" ht="24.95" customHeight="1">
      <c r="A120" s="123"/>
      <c r="B120" s="121"/>
      <c r="C120" s="1">
        <v>19</v>
      </c>
      <c r="D120" s="5" t="s">
        <v>170</v>
      </c>
      <c r="E120" s="5">
        <v>65780089.340800002</v>
      </c>
      <c r="F120" s="5">
        <v>13692423.173699999</v>
      </c>
      <c r="G120" s="5">
        <v>0</v>
      </c>
      <c r="H120" s="5">
        <v>24088616.575599998</v>
      </c>
      <c r="I120" s="6">
        <f t="shared" si="2"/>
        <v>103561129.09010001</v>
      </c>
      <c r="J120" s="12"/>
      <c r="K120" s="118"/>
      <c r="L120" s="121"/>
      <c r="M120" s="13">
        <v>14</v>
      </c>
      <c r="N120" s="5" t="s">
        <v>550</v>
      </c>
      <c r="O120" s="5">
        <v>51241796.634499997</v>
      </c>
      <c r="P120" s="5">
        <v>10666211.778200001</v>
      </c>
      <c r="Q120" s="5">
        <v>0</v>
      </c>
      <c r="R120" s="5">
        <v>21157889.8039</v>
      </c>
      <c r="S120" s="6">
        <f t="shared" si="3"/>
        <v>83065898.216600001</v>
      </c>
    </row>
    <row r="121" spans="1:19" ht="24.95" customHeight="1">
      <c r="A121" s="123"/>
      <c r="B121" s="122"/>
      <c r="C121" s="1">
        <v>20</v>
      </c>
      <c r="D121" s="5" t="s">
        <v>171</v>
      </c>
      <c r="E121" s="5">
        <v>73605994.680199996</v>
      </c>
      <c r="F121" s="5">
        <v>15321420.7731</v>
      </c>
      <c r="G121" s="5">
        <v>0</v>
      </c>
      <c r="H121" s="5">
        <v>28508675.0462</v>
      </c>
      <c r="I121" s="6">
        <f t="shared" si="2"/>
        <v>117436090.49950001</v>
      </c>
      <c r="J121" s="12"/>
      <c r="K121" s="118"/>
      <c r="L121" s="121"/>
      <c r="M121" s="13">
        <v>15</v>
      </c>
      <c r="N121" s="5" t="s">
        <v>551</v>
      </c>
      <c r="O121" s="5">
        <v>58509607.348200001</v>
      </c>
      <c r="P121" s="5">
        <v>12179039.456599999</v>
      </c>
      <c r="Q121" s="5">
        <v>0</v>
      </c>
      <c r="R121" s="5">
        <v>23145957.074099999</v>
      </c>
      <c r="S121" s="6">
        <f t="shared" si="3"/>
        <v>93834603.878900006</v>
      </c>
    </row>
    <row r="122" spans="1:19" ht="24.95" customHeight="1">
      <c r="A122" s="1"/>
      <c r="B122" s="114" t="s">
        <v>818</v>
      </c>
      <c r="C122" s="115"/>
      <c r="D122" s="116"/>
      <c r="E122" s="15">
        <v>1725627764.0637999</v>
      </c>
      <c r="F122" s="15">
        <v>359197225.52230006</v>
      </c>
      <c r="G122" s="15">
        <v>0</v>
      </c>
      <c r="H122" s="15">
        <v>617251498.36390007</v>
      </c>
      <c r="I122" s="8">
        <f t="shared" si="2"/>
        <v>2702076487.9499998</v>
      </c>
      <c r="J122" s="12"/>
      <c r="K122" s="119"/>
      <c r="L122" s="122"/>
      <c r="M122" s="13">
        <v>16</v>
      </c>
      <c r="N122" s="5" t="s">
        <v>552</v>
      </c>
      <c r="O122" s="5">
        <v>70816871.541600004</v>
      </c>
      <c r="P122" s="5">
        <v>14740852.1743</v>
      </c>
      <c r="Q122" s="5">
        <v>0</v>
      </c>
      <c r="R122" s="5">
        <v>24186445.185600001</v>
      </c>
      <c r="S122" s="6">
        <f t="shared" si="3"/>
        <v>109744168.9015</v>
      </c>
    </row>
    <row r="123" spans="1:19" ht="24.95" customHeight="1">
      <c r="A123" s="123">
        <v>6</v>
      </c>
      <c r="B123" s="120" t="s">
        <v>31</v>
      </c>
      <c r="C123" s="1">
        <v>1</v>
      </c>
      <c r="D123" s="5" t="s">
        <v>172</v>
      </c>
      <c r="E123" s="89">
        <v>83585072.580699995</v>
      </c>
      <c r="F123" s="5">
        <v>17398610.981600001</v>
      </c>
      <c r="G123" s="5">
        <v>0</v>
      </c>
      <c r="H123" s="5">
        <v>31201916.6457</v>
      </c>
      <c r="I123" s="6">
        <f t="shared" si="2"/>
        <v>132185600.208</v>
      </c>
      <c r="J123" s="12"/>
      <c r="K123" s="19"/>
      <c r="L123" s="114" t="s">
        <v>836</v>
      </c>
      <c r="M123" s="115"/>
      <c r="N123" s="116"/>
      <c r="O123" s="15">
        <v>1159758726.5221</v>
      </c>
      <c r="P123" s="15">
        <v>241409025.46740001</v>
      </c>
      <c r="Q123" s="15">
        <v>0</v>
      </c>
      <c r="R123" s="15">
        <v>420046556.55669999</v>
      </c>
      <c r="S123" s="8">
        <f t="shared" si="3"/>
        <v>1821214308.5462</v>
      </c>
    </row>
    <row r="124" spans="1:19" ht="24.95" customHeight="1">
      <c r="A124" s="123"/>
      <c r="B124" s="121"/>
      <c r="C124" s="1">
        <v>2</v>
      </c>
      <c r="D124" s="5" t="s">
        <v>173</v>
      </c>
      <c r="E124" s="89">
        <v>95956096.687900007</v>
      </c>
      <c r="F124" s="5">
        <v>19973695.613899998</v>
      </c>
      <c r="G124" s="5">
        <v>0</v>
      </c>
      <c r="H124" s="5">
        <v>36109905.5189</v>
      </c>
      <c r="I124" s="6">
        <f t="shared" si="2"/>
        <v>152039697.82070002</v>
      </c>
      <c r="J124" s="12"/>
      <c r="K124" s="117">
        <v>24</v>
      </c>
      <c r="L124" s="120" t="s">
        <v>49</v>
      </c>
      <c r="M124" s="13">
        <v>1</v>
      </c>
      <c r="N124" s="5" t="s">
        <v>553</v>
      </c>
      <c r="O124" s="5">
        <v>99378192.091800004</v>
      </c>
      <c r="P124" s="5">
        <v>20686020.2531</v>
      </c>
      <c r="Q124" s="5">
        <v>0</v>
      </c>
      <c r="R124" s="5">
        <v>186539623.33700001</v>
      </c>
      <c r="S124" s="6">
        <f t="shared" si="3"/>
        <v>306603835.68190002</v>
      </c>
    </row>
    <row r="125" spans="1:19" ht="24.95" customHeight="1">
      <c r="A125" s="123"/>
      <c r="B125" s="121"/>
      <c r="C125" s="1">
        <v>3</v>
      </c>
      <c r="D125" s="5" t="s">
        <v>174</v>
      </c>
      <c r="E125" s="89">
        <v>63858884.270199999</v>
      </c>
      <c r="F125" s="5">
        <v>13292515.6471</v>
      </c>
      <c r="G125" s="5">
        <v>0</v>
      </c>
      <c r="H125" s="5">
        <v>24995103.236000001</v>
      </c>
      <c r="I125" s="6">
        <f t="shared" si="2"/>
        <v>102146503.1533</v>
      </c>
      <c r="J125" s="12"/>
      <c r="K125" s="118"/>
      <c r="L125" s="121"/>
      <c r="M125" s="13">
        <v>2</v>
      </c>
      <c r="N125" s="5" t="s">
        <v>554</v>
      </c>
      <c r="O125" s="5">
        <v>127737531.2235</v>
      </c>
      <c r="P125" s="5">
        <v>26589144.986000001</v>
      </c>
      <c r="Q125" s="5">
        <v>0</v>
      </c>
      <c r="R125" s="5">
        <v>199451606.17609999</v>
      </c>
      <c r="S125" s="6">
        <f t="shared" si="3"/>
        <v>353778282.38559997</v>
      </c>
    </row>
    <row r="126" spans="1:19" ht="24.95" customHeight="1">
      <c r="A126" s="123"/>
      <c r="B126" s="121"/>
      <c r="C126" s="1">
        <v>4</v>
      </c>
      <c r="D126" s="5" t="s">
        <v>175</v>
      </c>
      <c r="E126" s="89">
        <v>78740889.278699994</v>
      </c>
      <c r="F126" s="5">
        <v>16390272.313100001</v>
      </c>
      <c r="G126" s="5">
        <v>0</v>
      </c>
      <c r="H126" s="5">
        <v>28084714.7181</v>
      </c>
      <c r="I126" s="6">
        <f t="shared" si="2"/>
        <v>123215876.30989999</v>
      </c>
      <c r="J126" s="12"/>
      <c r="K126" s="118"/>
      <c r="L126" s="121"/>
      <c r="M126" s="13">
        <v>3</v>
      </c>
      <c r="N126" s="5" t="s">
        <v>555</v>
      </c>
      <c r="O126" s="5">
        <v>206001128.09779999</v>
      </c>
      <c r="P126" s="5">
        <v>42880066.725900002</v>
      </c>
      <c r="Q126" s="5">
        <v>0</v>
      </c>
      <c r="R126" s="5">
        <v>233643540.81889999</v>
      </c>
      <c r="S126" s="6">
        <f t="shared" si="3"/>
        <v>482524735.64259994</v>
      </c>
    </row>
    <row r="127" spans="1:19" ht="24.95" customHeight="1">
      <c r="A127" s="123"/>
      <c r="B127" s="121"/>
      <c r="C127" s="1">
        <v>5</v>
      </c>
      <c r="D127" s="5" t="s">
        <v>176</v>
      </c>
      <c r="E127" s="89">
        <v>82749809.678299993</v>
      </c>
      <c r="F127" s="5">
        <v>17224747.229899999</v>
      </c>
      <c r="G127" s="5">
        <v>0</v>
      </c>
      <c r="H127" s="5">
        <v>30906831.360300001</v>
      </c>
      <c r="I127" s="6">
        <f t="shared" si="2"/>
        <v>130881388.2685</v>
      </c>
      <c r="J127" s="12"/>
      <c r="K127" s="118"/>
      <c r="L127" s="121"/>
      <c r="M127" s="13">
        <v>4</v>
      </c>
      <c r="N127" s="5" t="s">
        <v>556</v>
      </c>
      <c r="O127" s="5">
        <v>80514203.112200007</v>
      </c>
      <c r="P127" s="5">
        <v>16759395.6097</v>
      </c>
      <c r="Q127" s="5">
        <v>0</v>
      </c>
      <c r="R127" s="5">
        <v>178373485.1045</v>
      </c>
      <c r="S127" s="6">
        <f t="shared" si="3"/>
        <v>275647083.82639998</v>
      </c>
    </row>
    <row r="128" spans="1:19" ht="24.95" customHeight="1">
      <c r="A128" s="123"/>
      <c r="B128" s="121"/>
      <c r="C128" s="1">
        <v>6</v>
      </c>
      <c r="D128" s="5" t="s">
        <v>177</v>
      </c>
      <c r="E128" s="89">
        <v>81355908.524299994</v>
      </c>
      <c r="F128" s="5">
        <v>16934600.399</v>
      </c>
      <c r="G128" s="5">
        <v>0</v>
      </c>
      <c r="H128" s="5">
        <v>31322704.044300001</v>
      </c>
      <c r="I128" s="6">
        <f t="shared" si="2"/>
        <v>129613212.9676</v>
      </c>
      <c r="J128" s="12"/>
      <c r="K128" s="118"/>
      <c r="L128" s="121"/>
      <c r="M128" s="13">
        <v>5</v>
      </c>
      <c r="N128" s="5" t="s">
        <v>557</v>
      </c>
      <c r="O128" s="5">
        <v>67691999.479699999</v>
      </c>
      <c r="P128" s="5">
        <v>14090395.918199999</v>
      </c>
      <c r="Q128" s="5">
        <v>0</v>
      </c>
      <c r="R128" s="5">
        <v>172567165.15360001</v>
      </c>
      <c r="S128" s="6">
        <f t="shared" si="3"/>
        <v>254349560.55150002</v>
      </c>
    </row>
    <row r="129" spans="1:19" ht="24.95" customHeight="1">
      <c r="A129" s="123"/>
      <c r="B129" s="121"/>
      <c r="C129" s="1">
        <v>7</v>
      </c>
      <c r="D129" s="5" t="s">
        <v>178</v>
      </c>
      <c r="E129" s="89">
        <v>112398752.56389999</v>
      </c>
      <c r="F129" s="5">
        <v>23396308.818100002</v>
      </c>
      <c r="G129" s="5">
        <v>0</v>
      </c>
      <c r="H129" s="5">
        <v>38941295.776299998</v>
      </c>
      <c r="I129" s="6">
        <f t="shared" si="2"/>
        <v>174736357.15829998</v>
      </c>
      <c r="J129" s="12"/>
      <c r="K129" s="118"/>
      <c r="L129" s="121"/>
      <c r="M129" s="13">
        <v>6</v>
      </c>
      <c r="N129" s="5" t="s">
        <v>558</v>
      </c>
      <c r="O129" s="5">
        <v>75677158.031200007</v>
      </c>
      <c r="P129" s="5">
        <v>15752542.794199999</v>
      </c>
      <c r="Q129" s="5">
        <v>0</v>
      </c>
      <c r="R129" s="5">
        <v>173934073.002</v>
      </c>
      <c r="S129" s="6">
        <f t="shared" si="3"/>
        <v>265363773.82740003</v>
      </c>
    </row>
    <row r="130" spans="1:19" ht="24.95" customHeight="1">
      <c r="A130" s="123"/>
      <c r="B130" s="122"/>
      <c r="C130" s="1">
        <v>8</v>
      </c>
      <c r="D130" s="5" t="s">
        <v>179</v>
      </c>
      <c r="E130" s="89">
        <v>103748250.11759999</v>
      </c>
      <c r="F130" s="5">
        <v>21595667.6006</v>
      </c>
      <c r="G130" s="5">
        <v>0</v>
      </c>
      <c r="H130" s="5">
        <v>40895724.5911</v>
      </c>
      <c r="I130" s="6">
        <f t="shared" si="2"/>
        <v>166239642.30930001</v>
      </c>
      <c r="J130" s="12"/>
      <c r="K130" s="118"/>
      <c r="L130" s="121"/>
      <c r="M130" s="13">
        <v>7</v>
      </c>
      <c r="N130" s="5" t="s">
        <v>559</v>
      </c>
      <c r="O130" s="5">
        <v>69483192.8609</v>
      </c>
      <c r="P130" s="5">
        <v>14463240.923599999</v>
      </c>
      <c r="Q130" s="5">
        <v>0</v>
      </c>
      <c r="R130" s="5">
        <v>170496268.94710001</v>
      </c>
      <c r="S130" s="6">
        <f t="shared" si="3"/>
        <v>254442702.73160002</v>
      </c>
    </row>
    <row r="131" spans="1:19" ht="24.95" customHeight="1">
      <c r="A131" s="1"/>
      <c r="B131" s="114" t="s">
        <v>819</v>
      </c>
      <c r="C131" s="115"/>
      <c r="D131" s="116"/>
      <c r="E131" s="15">
        <v>702393663.70159996</v>
      </c>
      <c r="F131" s="15">
        <v>146206418.60330001</v>
      </c>
      <c r="G131" s="15">
        <v>0</v>
      </c>
      <c r="H131" s="15">
        <v>262458195.89070001</v>
      </c>
      <c r="I131" s="8">
        <f t="shared" si="2"/>
        <v>1111058278.1956</v>
      </c>
      <c r="J131" s="12"/>
      <c r="K131" s="118"/>
      <c r="L131" s="121"/>
      <c r="M131" s="13">
        <v>8</v>
      </c>
      <c r="N131" s="5" t="s">
        <v>560</v>
      </c>
      <c r="O131" s="5">
        <v>83824080.237100005</v>
      </c>
      <c r="P131" s="5">
        <v>17448361.506499998</v>
      </c>
      <c r="Q131" s="5">
        <v>0</v>
      </c>
      <c r="R131" s="5">
        <v>176623536.6259</v>
      </c>
      <c r="S131" s="6">
        <f t="shared" si="3"/>
        <v>277895978.36950004</v>
      </c>
    </row>
    <row r="132" spans="1:19" ht="24.95" customHeight="1">
      <c r="A132" s="123">
        <v>7</v>
      </c>
      <c r="B132" s="120" t="s">
        <v>32</v>
      </c>
      <c r="C132" s="1">
        <v>1</v>
      </c>
      <c r="D132" s="5" t="s">
        <v>180</v>
      </c>
      <c r="E132" s="5">
        <v>82668523.0854</v>
      </c>
      <c r="F132" s="5">
        <v>17207827.0579</v>
      </c>
      <c r="G132" s="5">
        <v>-6066891.2400000002</v>
      </c>
      <c r="H132" s="5">
        <v>28023281.908</v>
      </c>
      <c r="I132" s="6">
        <f t="shared" si="2"/>
        <v>121832740.81130001</v>
      </c>
      <c r="J132" s="12"/>
      <c r="K132" s="118"/>
      <c r="L132" s="121"/>
      <c r="M132" s="13">
        <v>9</v>
      </c>
      <c r="N132" s="5" t="s">
        <v>561</v>
      </c>
      <c r="O132" s="5">
        <v>55972404.059900001</v>
      </c>
      <c r="P132" s="5">
        <v>11650909.1142</v>
      </c>
      <c r="Q132" s="5">
        <v>0</v>
      </c>
      <c r="R132" s="5">
        <v>166814010.09009999</v>
      </c>
      <c r="S132" s="6">
        <f t="shared" si="3"/>
        <v>234437323.26419997</v>
      </c>
    </row>
    <row r="133" spans="1:19" ht="24.95" customHeight="1">
      <c r="A133" s="123"/>
      <c r="B133" s="121"/>
      <c r="C133" s="1">
        <v>2</v>
      </c>
      <c r="D133" s="5" t="s">
        <v>181</v>
      </c>
      <c r="E133" s="5">
        <v>72942463.227899998</v>
      </c>
      <c r="F133" s="5">
        <v>15183303.6996</v>
      </c>
      <c r="G133" s="5">
        <v>-6066891.2400000002</v>
      </c>
      <c r="H133" s="5">
        <v>24373797.504999999</v>
      </c>
      <c r="I133" s="6">
        <f t="shared" si="2"/>
        <v>106432673.1925</v>
      </c>
      <c r="J133" s="12"/>
      <c r="K133" s="118"/>
      <c r="L133" s="121"/>
      <c r="M133" s="13">
        <v>10</v>
      </c>
      <c r="N133" s="5" t="s">
        <v>562</v>
      </c>
      <c r="O133" s="5">
        <v>95438584.367899999</v>
      </c>
      <c r="P133" s="5">
        <v>19865973.083299998</v>
      </c>
      <c r="Q133" s="5">
        <v>0</v>
      </c>
      <c r="R133" s="5">
        <v>184692906.69940001</v>
      </c>
      <c r="S133" s="6">
        <f t="shared" si="3"/>
        <v>299997464.15060002</v>
      </c>
    </row>
    <row r="134" spans="1:19" ht="24.95" customHeight="1">
      <c r="A134" s="123"/>
      <c r="B134" s="121"/>
      <c r="C134" s="1">
        <v>3</v>
      </c>
      <c r="D134" s="5" t="s">
        <v>182</v>
      </c>
      <c r="E134" s="5">
        <v>70629990.715599999</v>
      </c>
      <c r="F134" s="5">
        <v>14701952.084899999</v>
      </c>
      <c r="G134" s="5">
        <v>-6066891.2400000002</v>
      </c>
      <c r="H134" s="5">
        <v>23293334.927700002</v>
      </c>
      <c r="I134" s="6">
        <f t="shared" si="2"/>
        <v>102558386.48820001</v>
      </c>
      <c r="J134" s="12"/>
      <c r="K134" s="118"/>
      <c r="L134" s="121"/>
      <c r="M134" s="13">
        <v>11</v>
      </c>
      <c r="N134" s="5" t="s">
        <v>563</v>
      </c>
      <c r="O134" s="5">
        <v>82501934.847499996</v>
      </c>
      <c r="P134" s="5">
        <v>17173150.962499999</v>
      </c>
      <c r="Q134" s="5">
        <v>0</v>
      </c>
      <c r="R134" s="5">
        <v>178087212.6336</v>
      </c>
      <c r="S134" s="6">
        <f t="shared" si="3"/>
        <v>277762298.4436</v>
      </c>
    </row>
    <row r="135" spans="1:19" ht="24.95" customHeight="1">
      <c r="A135" s="123"/>
      <c r="B135" s="121"/>
      <c r="C135" s="1">
        <v>4</v>
      </c>
      <c r="D135" s="5" t="s">
        <v>183</v>
      </c>
      <c r="E135" s="5">
        <v>83730930.775299996</v>
      </c>
      <c r="F135" s="5">
        <v>17428972.024700001</v>
      </c>
      <c r="G135" s="5">
        <v>-6066891.2400000002</v>
      </c>
      <c r="H135" s="5">
        <v>29454010.661499999</v>
      </c>
      <c r="I135" s="6">
        <f t="shared" si="2"/>
        <v>124547022.22150001</v>
      </c>
      <c r="J135" s="12"/>
      <c r="K135" s="118"/>
      <c r="L135" s="121"/>
      <c r="M135" s="13">
        <v>12</v>
      </c>
      <c r="N135" s="5" t="s">
        <v>564</v>
      </c>
      <c r="O135" s="5">
        <v>113436068.3827</v>
      </c>
      <c r="P135" s="5">
        <v>23612230.7984</v>
      </c>
      <c r="Q135" s="5">
        <v>0</v>
      </c>
      <c r="R135" s="5">
        <v>190898798.50749999</v>
      </c>
      <c r="S135" s="6">
        <f t="shared" si="3"/>
        <v>327947097.6886</v>
      </c>
    </row>
    <row r="136" spans="1:19" ht="24.95" customHeight="1">
      <c r="A136" s="123"/>
      <c r="B136" s="121"/>
      <c r="C136" s="1">
        <v>5</v>
      </c>
      <c r="D136" s="5" t="s">
        <v>184</v>
      </c>
      <c r="E136" s="5">
        <v>108669711.63349999</v>
      </c>
      <c r="F136" s="5">
        <v>22620092.078899998</v>
      </c>
      <c r="G136" s="5">
        <v>-6066891.2400000002</v>
      </c>
      <c r="H136" s="5">
        <v>38394409.367700003</v>
      </c>
      <c r="I136" s="6">
        <f t="shared" si="2"/>
        <v>163617321.84009999</v>
      </c>
      <c r="J136" s="12"/>
      <c r="K136" s="118"/>
      <c r="L136" s="121"/>
      <c r="M136" s="13">
        <v>13</v>
      </c>
      <c r="N136" s="5" t="s">
        <v>565</v>
      </c>
      <c r="O136" s="5">
        <v>122730496.3673</v>
      </c>
      <c r="P136" s="5">
        <v>25546908.0297</v>
      </c>
      <c r="Q136" s="5">
        <v>0</v>
      </c>
      <c r="R136" s="5">
        <v>198373793.20320001</v>
      </c>
      <c r="S136" s="6">
        <f t="shared" si="3"/>
        <v>346651197.60020006</v>
      </c>
    </row>
    <row r="137" spans="1:19" ht="24.95" customHeight="1">
      <c r="A137" s="123"/>
      <c r="B137" s="121"/>
      <c r="C137" s="1">
        <v>6</v>
      </c>
      <c r="D137" s="5" t="s">
        <v>185</v>
      </c>
      <c r="E137" s="5">
        <v>88784516.428100005</v>
      </c>
      <c r="F137" s="5">
        <v>18480898.739799999</v>
      </c>
      <c r="G137" s="5">
        <v>-6066891.2400000002</v>
      </c>
      <c r="H137" s="5">
        <v>28755782.312899999</v>
      </c>
      <c r="I137" s="6">
        <f t="shared" ref="I137:I200" si="4">E137+F137+G137+H137</f>
        <v>129954306.24079999</v>
      </c>
      <c r="J137" s="12"/>
      <c r="K137" s="118"/>
      <c r="L137" s="121"/>
      <c r="M137" s="13">
        <v>14</v>
      </c>
      <c r="N137" s="5" t="s">
        <v>566</v>
      </c>
      <c r="O137" s="5">
        <v>66067723.843400002</v>
      </c>
      <c r="P137" s="5">
        <v>13752295.5966</v>
      </c>
      <c r="Q137" s="5">
        <v>0</v>
      </c>
      <c r="R137" s="5">
        <v>172110684.40270001</v>
      </c>
      <c r="S137" s="6">
        <f t="shared" ref="S137:S200" si="5">O137+P137+Q137+R137</f>
        <v>251930703.8427</v>
      </c>
    </row>
    <row r="138" spans="1:19" ht="24.95" customHeight="1">
      <c r="A138" s="123"/>
      <c r="B138" s="121"/>
      <c r="C138" s="1">
        <v>7</v>
      </c>
      <c r="D138" s="5" t="s">
        <v>186</v>
      </c>
      <c r="E138" s="5">
        <v>84220401.730499998</v>
      </c>
      <c r="F138" s="5">
        <v>17530857.618299998</v>
      </c>
      <c r="G138" s="5">
        <v>-6066891.2400000002</v>
      </c>
      <c r="H138" s="5">
        <v>27145744.464600001</v>
      </c>
      <c r="I138" s="6">
        <f t="shared" si="4"/>
        <v>122830112.57340001</v>
      </c>
      <c r="J138" s="12"/>
      <c r="K138" s="118"/>
      <c r="L138" s="121"/>
      <c r="M138" s="13">
        <v>15</v>
      </c>
      <c r="N138" s="5" t="s">
        <v>567</v>
      </c>
      <c r="O138" s="5">
        <v>79721319.4375</v>
      </c>
      <c r="P138" s="5">
        <v>16594353.286</v>
      </c>
      <c r="Q138" s="5">
        <v>0</v>
      </c>
      <c r="R138" s="5">
        <v>178347795.46219999</v>
      </c>
      <c r="S138" s="6">
        <f t="shared" si="5"/>
        <v>274663468.1857</v>
      </c>
    </row>
    <row r="139" spans="1:19" ht="24.95" customHeight="1">
      <c r="A139" s="123"/>
      <c r="B139" s="121"/>
      <c r="C139" s="1">
        <v>8</v>
      </c>
      <c r="D139" s="5" t="s">
        <v>187</v>
      </c>
      <c r="E139" s="5">
        <v>72375012.941200003</v>
      </c>
      <c r="F139" s="5">
        <v>15065186.3554</v>
      </c>
      <c r="G139" s="5">
        <v>-6066891.2400000002</v>
      </c>
      <c r="H139" s="5">
        <v>24755225.332400002</v>
      </c>
      <c r="I139" s="6">
        <f t="shared" si="4"/>
        <v>106128533.389</v>
      </c>
      <c r="J139" s="12"/>
      <c r="K139" s="118"/>
      <c r="L139" s="121"/>
      <c r="M139" s="13">
        <v>16</v>
      </c>
      <c r="N139" s="5" t="s">
        <v>568</v>
      </c>
      <c r="O139" s="5">
        <v>119348804.6504</v>
      </c>
      <c r="P139" s="5">
        <v>24842993.600699998</v>
      </c>
      <c r="Q139" s="5">
        <v>0</v>
      </c>
      <c r="R139" s="5">
        <v>196508471.7349</v>
      </c>
      <c r="S139" s="6">
        <f t="shared" si="5"/>
        <v>340700269.986</v>
      </c>
    </row>
    <row r="140" spans="1:19" ht="24.95" customHeight="1">
      <c r="A140" s="123"/>
      <c r="B140" s="121"/>
      <c r="C140" s="1">
        <v>9</v>
      </c>
      <c r="D140" s="5" t="s">
        <v>188</v>
      </c>
      <c r="E140" s="5">
        <v>91428308.201299995</v>
      </c>
      <c r="F140" s="5">
        <v>19031215.9575</v>
      </c>
      <c r="G140" s="5">
        <v>-6066891.2400000002</v>
      </c>
      <c r="H140" s="5">
        <v>30663439.850900002</v>
      </c>
      <c r="I140" s="6">
        <f t="shared" si="4"/>
        <v>135056072.76969999</v>
      </c>
      <c r="J140" s="12"/>
      <c r="K140" s="118"/>
      <c r="L140" s="121"/>
      <c r="M140" s="13">
        <v>17</v>
      </c>
      <c r="N140" s="5" t="s">
        <v>569</v>
      </c>
      <c r="O140" s="5">
        <v>115806413.25489999</v>
      </c>
      <c r="P140" s="5">
        <v>24105628.806600001</v>
      </c>
      <c r="Q140" s="5">
        <v>0</v>
      </c>
      <c r="R140" s="5">
        <v>194496039.62470001</v>
      </c>
      <c r="S140" s="6">
        <f t="shared" si="5"/>
        <v>334408081.68620002</v>
      </c>
    </row>
    <row r="141" spans="1:19" ht="24.95" customHeight="1">
      <c r="A141" s="123"/>
      <c r="B141" s="121"/>
      <c r="C141" s="1">
        <v>10</v>
      </c>
      <c r="D141" s="5" t="s">
        <v>189</v>
      </c>
      <c r="E141" s="5">
        <v>86501544.287400007</v>
      </c>
      <c r="F141" s="5">
        <v>18005687.761</v>
      </c>
      <c r="G141" s="5">
        <v>-6066891.2400000002</v>
      </c>
      <c r="H141" s="5">
        <v>30718390.3413</v>
      </c>
      <c r="I141" s="6">
        <f t="shared" si="4"/>
        <v>129158731.14970002</v>
      </c>
      <c r="J141" s="12"/>
      <c r="K141" s="118"/>
      <c r="L141" s="121"/>
      <c r="M141" s="13">
        <v>18</v>
      </c>
      <c r="N141" s="5" t="s">
        <v>570</v>
      </c>
      <c r="O141" s="5">
        <v>118248032.6151</v>
      </c>
      <c r="P141" s="5">
        <v>24613862.9219</v>
      </c>
      <c r="Q141" s="5">
        <v>0</v>
      </c>
      <c r="R141" s="5">
        <v>195846070.64539999</v>
      </c>
      <c r="S141" s="6">
        <f t="shared" si="5"/>
        <v>338707966.18239999</v>
      </c>
    </row>
    <row r="142" spans="1:19" ht="24.95" customHeight="1">
      <c r="A142" s="123"/>
      <c r="B142" s="121"/>
      <c r="C142" s="1">
        <v>11</v>
      </c>
      <c r="D142" s="5" t="s">
        <v>190</v>
      </c>
      <c r="E142" s="5">
        <v>99038495.128600001</v>
      </c>
      <c r="F142" s="5">
        <v>20615310.793499999</v>
      </c>
      <c r="G142" s="5">
        <v>-6066891.2400000002</v>
      </c>
      <c r="H142" s="5">
        <v>32044632.522799999</v>
      </c>
      <c r="I142" s="6">
        <f t="shared" si="4"/>
        <v>145631547.20490003</v>
      </c>
      <c r="J142" s="12"/>
      <c r="K142" s="118"/>
      <c r="L142" s="121"/>
      <c r="M142" s="13">
        <v>19</v>
      </c>
      <c r="N142" s="5" t="s">
        <v>571</v>
      </c>
      <c r="O142" s="5">
        <v>91453796.487599999</v>
      </c>
      <c r="P142" s="5">
        <v>19036521.459600002</v>
      </c>
      <c r="Q142" s="5">
        <v>0</v>
      </c>
      <c r="R142" s="5">
        <v>183241096.31130001</v>
      </c>
      <c r="S142" s="6">
        <f t="shared" si="5"/>
        <v>293731414.25849998</v>
      </c>
    </row>
    <row r="143" spans="1:19" ht="24.95" customHeight="1">
      <c r="A143" s="123"/>
      <c r="B143" s="121"/>
      <c r="C143" s="1">
        <v>12</v>
      </c>
      <c r="D143" s="5" t="s">
        <v>191</v>
      </c>
      <c r="E143" s="5">
        <v>76055730.792500004</v>
      </c>
      <c r="F143" s="5">
        <v>15831344.426999999</v>
      </c>
      <c r="G143" s="5">
        <v>-6066891.2400000002</v>
      </c>
      <c r="H143" s="5">
        <v>27457706.5777</v>
      </c>
      <c r="I143" s="6">
        <f t="shared" si="4"/>
        <v>113277890.55720001</v>
      </c>
      <c r="J143" s="12"/>
      <c r="K143" s="119"/>
      <c r="L143" s="122"/>
      <c r="M143" s="13">
        <v>20</v>
      </c>
      <c r="N143" s="5" t="s">
        <v>572</v>
      </c>
      <c r="O143" s="5">
        <v>104611506.3167</v>
      </c>
      <c r="P143" s="5">
        <v>21775358.283599999</v>
      </c>
      <c r="Q143" s="5">
        <v>0</v>
      </c>
      <c r="R143" s="5">
        <v>189076101.10929999</v>
      </c>
      <c r="S143" s="6">
        <f t="shared" si="5"/>
        <v>315462965.70959997</v>
      </c>
    </row>
    <row r="144" spans="1:19" ht="24.95" customHeight="1">
      <c r="A144" s="123"/>
      <c r="B144" s="121"/>
      <c r="C144" s="1">
        <v>13</v>
      </c>
      <c r="D144" s="5" t="s">
        <v>192</v>
      </c>
      <c r="E144" s="5">
        <v>91360809.042300001</v>
      </c>
      <c r="F144" s="5">
        <v>19017165.702199999</v>
      </c>
      <c r="G144" s="5">
        <v>-6066891.2400000002</v>
      </c>
      <c r="H144" s="5">
        <v>34849814.737099998</v>
      </c>
      <c r="I144" s="6">
        <f t="shared" si="4"/>
        <v>139160898.24160001</v>
      </c>
      <c r="J144" s="12"/>
      <c r="K144" s="19"/>
      <c r="L144" s="114" t="s">
        <v>837</v>
      </c>
      <c r="M144" s="115"/>
      <c r="N144" s="116"/>
      <c r="O144" s="15">
        <v>1975644569.7651</v>
      </c>
      <c r="P144" s="15">
        <v>411239354.66030002</v>
      </c>
      <c r="Q144" s="15">
        <v>0</v>
      </c>
      <c r="R144" s="15">
        <v>3720122279.5894003</v>
      </c>
      <c r="S144" s="8">
        <f t="shared" si="5"/>
        <v>6107006204.0148001</v>
      </c>
    </row>
    <row r="145" spans="1:19" ht="24.95" customHeight="1">
      <c r="A145" s="123"/>
      <c r="B145" s="121"/>
      <c r="C145" s="1">
        <v>14</v>
      </c>
      <c r="D145" s="5" t="s">
        <v>193</v>
      </c>
      <c r="E145" s="5">
        <v>67488595.210500002</v>
      </c>
      <c r="F145" s="5">
        <v>14048056.3994</v>
      </c>
      <c r="G145" s="5">
        <v>-6066891.2400000002</v>
      </c>
      <c r="H145" s="5">
        <v>23413719.125700001</v>
      </c>
      <c r="I145" s="6">
        <f t="shared" si="4"/>
        <v>98883479.4956</v>
      </c>
      <c r="J145" s="12"/>
      <c r="K145" s="117">
        <v>25</v>
      </c>
      <c r="L145" s="120" t="s">
        <v>50</v>
      </c>
      <c r="M145" s="13">
        <v>1</v>
      </c>
      <c r="N145" s="5" t="s">
        <v>573</v>
      </c>
      <c r="O145" s="5">
        <v>68447443.665600002</v>
      </c>
      <c r="P145" s="5">
        <v>14247645.043</v>
      </c>
      <c r="Q145" s="5">
        <v>-3018317.48</v>
      </c>
      <c r="R145" s="5">
        <v>24002859.591400001</v>
      </c>
      <c r="S145" s="6">
        <f t="shared" si="5"/>
        <v>103679630.81999999</v>
      </c>
    </row>
    <row r="146" spans="1:19" ht="24.95" customHeight="1">
      <c r="A146" s="123"/>
      <c r="B146" s="121"/>
      <c r="C146" s="1">
        <v>15</v>
      </c>
      <c r="D146" s="5" t="s">
        <v>194</v>
      </c>
      <c r="E146" s="5">
        <v>70898197.314199999</v>
      </c>
      <c r="F146" s="5">
        <v>14757780.501800001</v>
      </c>
      <c r="G146" s="5">
        <v>-6066891.2400000002</v>
      </c>
      <c r="H146" s="5">
        <v>25133197.154100001</v>
      </c>
      <c r="I146" s="6">
        <f t="shared" si="4"/>
        <v>104722283.73010001</v>
      </c>
      <c r="J146" s="12"/>
      <c r="K146" s="118"/>
      <c r="L146" s="121"/>
      <c r="M146" s="13">
        <v>2</v>
      </c>
      <c r="N146" s="5" t="s">
        <v>574</v>
      </c>
      <c r="O146" s="5">
        <v>77152627.894600004</v>
      </c>
      <c r="P146" s="5">
        <v>16059668.521</v>
      </c>
      <c r="Q146" s="5">
        <v>-3018317.48</v>
      </c>
      <c r="R146" s="5">
        <v>23953553.9102</v>
      </c>
      <c r="S146" s="6">
        <f t="shared" si="5"/>
        <v>114147532.8458</v>
      </c>
    </row>
    <row r="147" spans="1:19" ht="24.95" customHeight="1">
      <c r="A147" s="123"/>
      <c r="B147" s="121"/>
      <c r="C147" s="1">
        <v>16</v>
      </c>
      <c r="D147" s="5" t="s">
        <v>195</v>
      </c>
      <c r="E147" s="5">
        <v>64667802.200999998</v>
      </c>
      <c r="F147" s="5">
        <v>13460895.5737</v>
      </c>
      <c r="G147" s="5">
        <v>-6066891.2400000002</v>
      </c>
      <c r="H147" s="5">
        <v>21837031.7322</v>
      </c>
      <c r="I147" s="6">
        <f t="shared" si="4"/>
        <v>93898838.266900003</v>
      </c>
      <c r="J147" s="12"/>
      <c r="K147" s="118"/>
      <c r="L147" s="121"/>
      <c r="M147" s="13">
        <v>3</v>
      </c>
      <c r="N147" s="5" t="s">
        <v>575</v>
      </c>
      <c r="O147" s="5">
        <v>78997442.149200007</v>
      </c>
      <c r="P147" s="5">
        <v>16443674.9537</v>
      </c>
      <c r="Q147" s="5">
        <v>-3018317.48</v>
      </c>
      <c r="R147" s="5">
        <v>25510657.271499999</v>
      </c>
      <c r="S147" s="6">
        <f t="shared" si="5"/>
        <v>117933456.8944</v>
      </c>
    </row>
    <row r="148" spans="1:19" ht="24.95" customHeight="1">
      <c r="A148" s="123"/>
      <c r="B148" s="121"/>
      <c r="C148" s="1">
        <v>17</v>
      </c>
      <c r="D148" s="5" t="s">
        <v>196</v>
      </c>
      <c r="E148" s="5">
        <v>81824525</v>
      </c>
      <c r="F148" s="5">
        <v>17032145.0383</v>
      </c>
      <c r="G148" s="5">
        <v>-6066891.2400000002</v>
      </c>
      <c r="H148" s="5">
        <v>27525271.488899998</v>
      </c>
      <c r="I148" s="6">
        <f t="shared" si="4"/>
        <v>120315050.2872</v>
      </c>
      <c r="J148" s="12"/>
      <c r="K148" s="118"/>
      <c r="L148" s="121"/>
      <c r="M148" s="13">
        <v>4</v>
      </c>
      <c r="N148" s="5" t="s">
        <v>576</v>
      </c>
      <c r="O148" s="5">
        <v>93206216.373999998</v>
      </c>
      <c r="P148" s="5">
        <v>19401295.586599998</v>
      </c>
      <c r="Q148" s="5">
        <v>-3018317.48</v>
      </c>
      <c r="R148" s="5">
        <v>29304775.512499999</v>
      </c>
      <c r="S148" s="6">
        <f t="shared" si="5"/>
        <v>138893969.99309999</v>
      </c>
    </row>
    <row r="149" spans="1:19" ht="24.95" customHeight="1">
      <c r="A149" s="123"/>
      <c r="B149" s="121"/>
      <c r="C149" s="1">
        <v>18</v>
      </c>
      <c r="D149" s="5" t="s">
        <v>197</v>
      </c>
      <c r="E149" s="5">
        <v>76677894.569199994</v>
      </c>
      <c r="F149" s="5">
        <v>15960850.6317</v>
      </c>
      <c r="G149" s="5">
        <v>-6066891.2400000002</v>
      </c>
      <c r="H149" s="5">
        <v>27894545.6963</v>
      </c>
      <c r="I149" s="6">
        <f t="shared" si="4"/>
        <v>114466399.65719999</v>
      </c>
      <c r="J149" s="12"/>
      <c r="K149" s="118"/>
      <c r="L149" s="121"/>
      <c r="M149" s="13">
        <v>5</v>
      </c>
      <c r="N149" s="5" t="s">
        <v>577</v>
      </c>
      <c r="O149" s="5">
        <v>66553249.557899997</v>
      </c>
      <c r="P149" s="5">
        <v>13853359.9705</v>
      </c>
      <c r="Q149" s="5">
        <v>-3018317.48</v>
      </c>
      <c r="R149" s="5">
        <v>22034261.153200001</v>
      </c>
      <c r="S149" s="6">
        <f t="shared" si="5"/>
        <v>99422553.2016</v>
      </c>
    </row>
    <row r="150" spans="1:19" ht="24.95" customHeight="1">
      <c r="A150" s="123"/>
      <c r="B150" s="121"/>
      <c r="C150" s="1">
        <v>19</v>
      </c>
      <c r="D150" s="5" t="s">
        <v>198</v>
      </c>
      <c r="E150" s="5">
        <v>89803928.832399994</v>
      </c>
      <c r="F150" s="5">
        <v>18693094.043400001</v>
      </c>
      <c r="G150" s="5">
        <v>-6066891.2400000002</v>
      </c>
      <c r="H150" s="5">
        <v>32791648.1516</v>
      </c>
      <c r="I150" s="6">
        <f t="shared" si="4"/>
        <v>135221779.78740001</v>
      </c>
      <c r="J150" s="12"/>
      <c r="K150" s="118"/>
      <c r="L150" s="121"/>
      <c r="M150" s="13">
        <v>6</v>
      </c>
      <c r="N150" s="5" t="s">
        <v>578</v>
      </c>
      <c r="O150" s="5">
        <v>62582304.040600002</v>
      </c>
      <c r="P150" s="5">
        <v>13026789.6972</v>
      </c>
      <c r="Q150" s="5">
        <v>-3018317.48</v>
      </c>
      <c r="R150" s="5">
        <v>22806736.023800001</v>
      </c>
      <c r="S150" s="6">
        <f t="shared" si="5"/>
        <v>95397512.281599998</v>
      </c>
    </row>
    <row r="151" spans="1:19" ht="24.95" customHeight="1">
      <c r="A151" s="123"/>
      <c r="B151" s="121"/>
      <c r="C151" s="1">
        <v>20</v>
      </c>
      <c r="D151" s="5" t="s">
        <v>199</v>
      </c>
      <c r="E151" s="5">
        <v>62241104.979400001</v>
      </c>
      <c r="F151" s="5">
        <v>12955767.5691</v>
      </c>
      <c r="G151" s="5">
        <v>-6066891.2400000002</v>
      </c>
      <c r="H151" s="5">
        <v>22298523.691300001</v>
      </c>
      <c r="I151" s="6">
        <f t="shared" si="4"/>
        <v>91428504.999800012</v>
      </c>
      <c r="J151" s="12"/>
      <c r="K151" s="118"/>
      <c r="L151" s="121"/>
      <c r="M151" s="13">
        <v>7</v>
      </c>
      <c r="N151" s="5" t="s">
        <v>579</v>
      </c>
      <c r="O151" s="5">
        <v>71505903.344300002</v>
      </c>
      <c r="P151" s="5">
        <v>14884277.2611</v>
      </c>
      <c r="Q151" s="5">
        <v>-3018317.48</v>
      </c>
      <c r="R151" s="5">
        <v>23790833.6426</v>
      </c>
      <c r="S151" s="6">
        <f t="shared" si="5"/>
        <v>107162696.76799999</v>
      </c>
    </row>
    <row r="152" spans="1:19" ht="24.95" customHeight="1">
      <c r="A152" s="123"/>
      <c r="B152" s="121"/>
      <c r="C152" s="1">
        <v>21</v>
      </c>
      <c r="D152" s="5" t="s">
        <v>200</v>
      </c>
      <c r="E152" s="5">
        <v>85103715.377599999</v>
      </c>
      <c r="F152" s="5">
        <v>17714723.3499</v>
      </c>
      <c r="G152" s="5">
        <v>-6066891.2400000002</v>
      </c>
      <c r="H152" s="5">
        <v>30214850.313000001</v>
      </c>
      <c r="I152" s="6">
        <f t="shared" si="4"/>
        <v>126966397.80050001</v>
      </c>
      <c r="J152" s="12"/>
      <c r="K152" s="118"/>
      <c r="L152" s="121"/>
      <c r="M152" s="13">
        <v>8</v>
      </c>
      <c r="N152" s="5" t="s">
        <v>580</v>
      </c>
      <c r="O152" s="5">
        <v>111889495.5675</v>
      </c>
      <c r="P152" s="5">
        <v>23290304.670499999</v>
      </c>
      <c r="Q152" s="5">
        <v>-3018317.48</v>
      </c>
      <c r="R152" s="5">
        <v>36518323.378200002</v>
      </c>
      <c r="S152" s="6">
        <f t="shared" si="5"/>
        <v>168679806.13620001</v>
      </c>
    </row>
    <row r="153" spans="1:19" ht="24.95" customHeight="1">
      <c r="A153" s="123"/>
      <c r="B153" s="121"/>
      <c r="C153" s="1">
        <v>22</v>
      </c>
      <c r="D153" s="5" t="s">
        <v>201</v>
      </c>
      <c r="E153" s="5">
        <v>82867030.721599996</v>
      </c>
      <c r="F153" s="5">
        <v>17249147.3204</v>
      </c>
      <c r="G153" s="5">
        <v>-6066891.2400000002</v>
      </c>
      <c r="H153" s="5">
        <v>28568121.204300001</v>
      </c>
      <c r="I153" s="6">
        <f t="shared" si="4"/>
        <v>122617408.0063</v>
      </c>
      <c r="J153" s="12"/>
      <c r="K153" s="118"/>
      <c r="L153" s="121"/>
      <c r="M153" s="13">
        <v>9</v>
      </c>
      <c r="N153" s="5" t="s">
        <v>64</v>
      </c>
      <c r="O153" s="5">
        <v>103692980.07539999</v>
      </c>
      <c r="P153" s="5">
        <v>21584162.891199999</v>
      </c>
      <c r="Q153" s="5">
        <v>-3018317.48</v>
      </c>
      <c r="R153" s="5">
        <v>28403794.830499999</v>
      </c>
      <c r="S153" s="6">
        <f t="shared" si="5"/>
        <v>150662620.31709999</v>
      </c>
    </row>
    <row r="154" spans="1:19" ht="24.95" customHeight="1">
      <c r="A154" s="123"/>
      <c r="B154" s="122"/>
      <c r="C154" s="1">
        <v>23</v>
      </c>
      <c r="D154" s="5" t="s">
        <v>202</v>
      </c>
      <c r="E154" s="5">
        <v>87770848.331699997</v>
      </c>
      <c r="F154" s="5">
        <v>18269899.139899999</v>
      </c>
      <c r="G154" s="5">
        <v>-6066891.2400000002</v>
      </c>
      <c r="H154" s="5">
        <v>30974595.5627</v>
      </c>
      <c r="I154" s="6">
        <f t="shared" si="4"/>
        <v>130948451.7943</v>
      </c>
      <c r="J154" s="12"/>
      <c r="K154" s="118"/>
      <c r="L154" s="121"/>
      <c r="M154" s="13">
        <v>10</v>
      </c>
      <c r="N154" s="5" t="s">
        <v>853</v>
      </c>
      <c r="O154" s="5">
        <v>79323551.026600003</v>
      </c>
      <c r="P154" s="5">
        <v>16511555.991800001</v>
      </c>
      <c r="Q154" s="5">
        <v>-3018317.48</v>
      </c>
      <c r="R154" s="5">
        <v>26059125.3737</v>
      </c>
      <c r="S154" s="6">
        <f t="shared" si="5"/>
        <v>118875914.91209999</v>
      </c>
    </row>
    <row r="155" spans="1:19" ht="24.95" customHeight="1">
      <c r="A155" s="1"/>
      <c r="B155" s="114" t="s">
        <v>820</v>
      </c>
      <c r="C155" s="115"/>
      <c r="D155" s="116"/>
      <c r="E155" s="15">
        <v>1877750080.5272002</v>
      </c>
      <c r="F155" s="15">
        <v>390862173.86829996</v>
      </c>
      <c r="G155" s="15">
        <v>-139538498.51999995</v>
      </c>
      <c r="H155" s="15">
        <v>650581074.62970018</v>
      </c>
      <c r="I155" s="8">
        <f t="shared" si="4"/>
        <v>2779654830.5052004</v>
      </c>
      <c r="J155" s="12"/>
      <c r="K155" s="118"/>
      <c r="L155" s="121"/>
      <c r="M155" s="13">
        <v>11</v>
      </c>
      <c r="N155" s="5" t="s">
        <v>193</v>
      </c>
      <c r="O155" s="5">
        <v>75927967.346499994</v>
      </c>
      <c r="P155" s="5">
        <v>15804749.887800001</v>
      </c>
      <c r="Q155" s="5">
        <v>-3018317.48</v>
      </c>
      <c r="R155" s="5">
        <v>26044437.349599998</v>
      </c>
      <c r="S155" s="6">
        <f t="shared" si="5"/>
        <v>114758837.10389999</v>
      </c>
    </row>
    <row r="156" spans="1:19" ht="24.95" customHeight="1">
      <c r="A156" s="123">
        <v>8</v>
      </c>
      <c r="B156" s="120" t="s">
        <v>33</v>
      </c>
      <c r="C156" s="1">
        <v>1</v>
      </c>
      <c r="D156" s="5" t="s">
        <v>203</v>
      </c>
      <c r="E156" s="5">
        <v>73709935.106299996</v>
      </c>
      <c r="F156" s="5">
        <v>15343056.443</v>
      </c>
      <c r="G156" s="5">
        <v>0</v>
      </c>
      <c r="H156" s="5">
        <v>23354546.899</v>
      </c>
      <c r="I156" s="6">
        <f t="shared" si="4"/>
        <v>112407538.4483</v>
      </c>
      <c r="J156" s="12"/>
      <c r="K156" s="118"/>
      <c r="L156" s="121"/>
      <c r="M156" s="13">
        <v>12</v>
      </c>
      <c r="N156" s="5" t="s">
        <v>581</v>
      </c>
      <c r="O156" s="5">
        <v>80668015.509299994</v>
      </c>
      <c r="P156" s="5">
        <v>16791412.355999999</v>
      </c>
      <c r="Q156" s="5">
        <v>-3018317.48</v>
      </c>
      <c r="R156" s="5">
        <v>24328127.326400001</v>
      </c>
      <c r="S156" s="6">
        <f t="shared" si="5"/>
        <v>118769237.71169999</v>
      </c>
    </row>
    <row r="157" spans="1:19" ht="24.95" customHeight="1">
      <c r="A157" s="123"/>
      <c r="B157" s="121"/>
      <c r="C157" s="1">
        <v>2</v>
      </c>
      <c r="D157" s="5" t="s">
        <v>204</v>
      </c>
      <c r="E157" s="5">
        <v>71274814.487000003</v>
      </c>
      <c r="F157" s="5">
        <v>14836175.07</v>
      </c>
      <c r="G157" s="5">
        <v>0</v>
      </c>
      <c r="H157" s="5">
        <v>25538224.090999998</v>
      </c>
      <c r="I157" s="6">
        <f t="shared" si="4"/>
        <v>111649213.648</v>
      </c>
      <c r="J157" s="12"/>
      <c r="K157" s="119"/>
      <c r="L157" s="122"/>
      <c r="M157" s="13">
        <v>13</v>
      </c>
      <c r="N157" s="5" t="s">
        <v>582</v>
      </c>
      <c r="O157" s="5">
        <v>64757476.994800001</v>
      </c>
      <c r="P157" s="5">
        <v>13479561.787799999</v>
      </c>
      <c r="Q157" s="5">
        <v>-3018317.48</v>
      </c>
      <c r="R157" s="5">
        <v>21667982.150699999</v>
      </c>
      <c r="S157" s="6">
        <f t="shared" si="5"/>
        <v>96886703.453299999</v>
      </c>
    </row>
    <row r="158" spans="1:19" ht="24.95" customHeight="1">
      <c r="A158" s="123"/>
      <c r="B158" s="121"/>
      <c r="C158" s="1">
        <v>3</v>
      </c>
      <c r="D158" s="5" t="s">
        <v>205</v>
      </c>
      <c r="E158" s="5">
        <v>99995477.011800006</v>
      </c>
      <c r="F158" s="5">
        <v>20814510.901700001</v>
      </c>
      <c r="G158" s="5">
        <v>0</v>
      </c>
      <c r="H158" s="5">
        <v>33135388.587699998</v>
      </c>
      <c r="I158" s="6">
        <f t="shared" si="4"/>
        <v>153945376.50120002</v>
      </c>
      <c r="J158" s="12"/>
      <c r="K158" s="19"/>
      <c r="L158" s="114" t="s">
        <v>838</v>
      </c>
      <c r="M158" s="115"/>
      <c r="N158" s="116"/>
      <c r="O158" s="15">
        <v>1034704673.5463001</v>
      </c>
      <c r="P158" s="15">
        <v>215378458.6182</v>
      </c>
      <c r="Q158" s="15">
        <v>-39238127.239999995</v>
      </c>
      <c r="R158" s="15">
        <v>334425467.51429993</v>
      </c>
      <c r="S158" s="8">
        <f t="shared" si="5"/>
        <v>1545270472.4387999</v>
      </c>
    </row>
    <row r="159" spans="1:19" ht="24.95" customHeight="1">
      <c r="A159" s="123"/>
      <c r="B159" s="121"/>
      <c r="C159" s="1">
        <v>4</v>
      </c>
      <c r="D159" s="5" t="s">
        <v>206</v>
      </c>
      <c r="E159" s="5">
        <v>57600418.317400001</v>
      </c>
      <c r="F159" s="5">
        <v>11989787.6468</v>
      </c>
      <c r="G159" s="5">
        <v>0</v>
      </c>
      <c r="H159" s="5">
        <v>22133309.690200001</v>
      </c>
      <c r="I159" s="6">
        <f t="shared" si="4"/>
        <v>91723515.654400006</v>
      </c>
      <c r="J159" s="12"/>
      <c r="K159" s="117">
        <v>26</v>
      </c>
      <c r="L159" s="120" t="s">
        <v>51</v>
      </c>
      <c r="M159" s="13">
        <v>1</v>
      </c>
      <c r="N159" s="5" t="s">
        <v>583</v>
      </c>
      <c r="O159" s="5">
        <v>71205658.579699993</v>
      </c>
      <c r="P159" s="5">
        <v>14821779.9551</v>
      </c>
      <c r="Q159" s="5">
        <v>0</v>
      </c>
      <c r="R159" s="5">
        <v>25415372.1369</v>
      </c>
      <c r="S159" s="6">
        <f t="shared" si="5"/>
        <v>111442810.6717</v>
      </c>
    </row>
    <row r="160" spans="1:19" ht="24.95" customHeight="1">
      <c r="A160" s="123"/>
      <c r="B160" s="121"/>
      <c r="C160" s="1">
        <v>5</v>
      </c>
      <c r="D160" s="5" t="s">
        <v>207</v>
      </c>
      <c r="E160" s="5">
        <v>79723658.606399998</v>
      </c>
      <c r="F160" s="5">
        <v>16594840.194499999</v>
      </c>
      <c r="G160" s="5">
        <v>0</v>
      </c>
      <c r="H160" s="5">
        <v>27725933.2896</v>
      </c>
      <c r="I160" s="6">
        <f t="shared" si="4"/>
        <v>124044432.0905</v>
      </c>
      <c r="J160" s="12"/>
      <c r="K160" s="118"/>
      <c r="L160" s="121"/>
      <c r="M160" s="13">
        <v>2</v>
      </c>
      <c r="N160" s="5" t="s">
        <v>584</v>
      </c>
      <c r="O160" s="5">
        <v>61134912.938500002</v>
      </c>
      <c r="P160" s="5">
        <v>12725508.6916</v>
      </c>
      <c r="Q160" s="5">
        <v>0</v>
      </c>
      <c r="R160" s="5">
        <v>21066910.584100001</v>
      </c>
      <c r="S160" s="6">
        <f t="shared" si="5"/>
        <v>94927332.21419999</v>
      </c>
    </row>
    <row r="161" spans="1:19" ht="24.95" customHeight="1">
      <c r="A161" s="123"/>
      <c r="B161" s="121"/>
      <c r="C161" s="1">
        <v>6</v>
      </c>
      <c r="D161" s="5" t="s">
        <v>208</v>
      </c>
      <c r="E161" s="5">
        <v>57432558.957900003</v>
      </c>
      <c r="F161" s="5">
        <v>11954846.9617</v>
      </c>
      <c r="G161" s="5">
        <v>0</v>
      </c>
      <c r="H161" s="5">
        <v>21391823.670499999</v>
      </c>
      <c r="I161" s="6">
        <f t="shared" si="4"/>
        <v>90779229.590100005</v>
      </c>
      <c r="J161" s="12"/>
      <c r="K161" s="118"/>
      <c r="L161" s="121"/>
      <c r="M161" s="13">
        <v>3</v>
      </c>
      <c r="N161" s="5" t="s">
        <v>585</v>
      </c>
      <c r="O161" s="5">
        <v>70012167.199000001</v>
      </c>
      <c r="P161" s="5">
        <v>14573349.324999999</v>
      </c>
      <c r="Q161" s="5">
        <v>0</v>
      </c>
      <c r="R161" s="5">
        <v>28599159.774</v>
      </c>
      <c r="S161" s="6">
        <f t="shared" si="5"/>
        <v>113184676.29800001</v>
      </c>
    </row>
    <row r="162" spans="1:19" ht="24.95" customHeight="1">
      <c r="A162" s="123"/>
      <c r="B162" s="121"/>
      <c r="C162" s="1">
        <v>7</v>
      </c>
      <c r="D162" s="5" t="s">
        <v>209</v>
      </c>
      <c r="E162" s="5">
        <v>96275602.067100003</v>
      </c>
      <c r="F162" s="5">
        <v>20040202.1039</v>
      </c>
      <c r="G162" s="5">
        <v>0</v>
      </c>
      <c r="H162" s="5">
        <v>30922796.148200002</v>
      </c>
      <c r="I162" s="6">
        <f t="shared" si="4"/>
        <v>147238600.31920001</v>
      </c>
      <c r="J162" s="12"/>
      <c r="K162" s="118"/>
      <c r="L162" s="121"/>
      <c r="M162" s="13">
        <v>4</v>
      </c>
      <c r="N162" s="5" t="s">
        <v>586</v>
      </c>
      <c r="O162" s="5">
        <v>113969523.6251</v>
      </c>
      <c r="P162" s="5">
        <v>23723271.920400001</v>
      </c>
      <c r="Q162" s="5">
        <v>0</v>
      </c>
      <c r="R162" s="5">
        <v>27665116.637499999</v>
      </c>
      <c r="S162" s="6">
        <f t="shared" si="5"/>
        <v>165357912.183</v>
      </c>
    </row>
    <row r="163" spans="1:19" ht="24.95" customHeight="1">
      <c r="A163" s="123"/>
      <c r="B163" s="121"/>
      <c r="C163" s="1">
        <v>8</v>
      </c>
      <c r="D163" s="5" t="s">
        <v>210</v>
      </c>
      <c r="E163" s="5">
        <v>63711875.1774</v>
      </c>
      <c r="F163" s="5">
        <v>13261915.0393</v>
      </c>
      <c r="G163" s="5">
        <v>0</v>
      </c>
      <c r="H163" s="5">
        <v>23684537.841800001</v>
      </c>
      <c r="I163" s="6">
        <f t="shared" si="4"/>
        <v>100658328.05850001</v>
      </c>
      <c r="J163" s="12"/>
      <c r="K163" s="118"/>
      <c r="L163" s="121"/>
      <c r="M163" s="13">
        <v>5</v>
      </c>
      <c r="N163" s="5" t="s">
        <v>587</v>
      </c>
      <c r="O163" s="5">
        <v>68410856.445999995</v>
      </c>
      <c r="P163" s="5">
        <v>14240029.2478</v>
      </c>
      <c r="Q163" s="5">
        <v>0</v>
      </c>
      <c r="R163" s="5">
        <v>26247808.7062</v>
      </c>
      <c r="S163" s="6">
        <f t="shared" si="5"/>
        <v>108898694.40000001</v>
      </c>
    </row>
    <row r="164" spans="1:19" ht="24.95" customHeight="1">
      <c r="A164" s="123"/>
      <c r="B164" s="121"/>
      <c r="C164" s="1">
        <v>9</v>
      </c>
      <c r="D164" s="5" t="s">
        <v>211</v>
      </c>
      <c r="E164" s="5">
        <v>75667512.792400002</v>
      </c>
      <c r="F164" s="5">
        <v>15750535.0941</v>
      </c>
      <c r="G164" s="5">
        <v>0</v>
      </c>
      <c r="H164" s="5">
        <v>26384196.682599999</v>
      </c>
      <c r="I164" s="6">
        <f t="shared" si="4"/>
        <v>117802244.56909999</v>
      </c>
      <c r="J164" s="12"/>
      <c r="K164" s="118"/>
      <c r="L164" s="121"/>
      <c r="M164" s="13">
        <v>6</v>
      </c>
      <c r="N164" s="5" t="s">
        <v>588</v>
      </c>
      <c r="O164" s="5">
        <v>72051130.941499993</v>
      </c>
      <c r="P164" s="5">
        <v>14997768.8519</v>
      </c>
      <c r="Q164" s="5">
        <v>0</v>
      </c>
      <c r="R164" s="5">
        <v>26994421.134300001</v>
      </c>
      <c r="S164" s="6">
        <f t="shared" si="5"/>
        <v>114043320.92769998</v>
      </c>
    </row>
    <row r="165" spans="1:19" ht="24.95" customHeight="1">
      <c r="A165" s="123"/>
      <c r="B165" s="121"/>
      <c r="C165" s="1">
        <v>10</v>
      </c>
      <c r="D165" s="5" t="s">
        <v>212</v>
      </c>
      <c r="E165" s="5">
        <v>64496116.667499997</v>
      </c>
      <c r="F165" s="5">
        <v>13425158.453299999</v>
      </c>
      <c r="G165" s="5">
        <v>0</v>
      </c>
      <c r="H165" s="5">
        <v>23093503.2696</v>
      </c>
      <c r="I165" s="6">
        <f t="shared" si="4"/>
        <v>101014778.39039999</v>
      </c>
      <c r="J165" s="12"/>
      <c r="K165" s="118"/>
      <c r="L165" s="121"/>
      <c r="M165" s="13">
        <v>7</v>
      </c>
      <c r="N165" s="5" t="s">
        <v>589</v>
      </c>
      <c r="O165" s="5">
        <v>68245943.553599998</v>
      </c>
      <c r="P165" s="5">
        <v>14205701.883199999</v>
      </c>
      <c r="Q165" s="5">
        <v>0</v>
      </c>
      <c r="R165" s="5">
        <v>25101970.021400001</v>
      </c>
      <c r="S165" s="6">
        <f t="shared" si="5"/>
        <v>107553615.45820001</v>
      </c>
    </row>
    <row r="166" spans="1:19" ht="24.95" customHeight="1">
      <c r="A166" s="123"/>
      <c r="B166" s="121"/>
      <c r="C166" s="1">
        <v>11</v>
      </c>
      <c r="D166" s="5" t="s">
        <v>213</v>
      </c>
      <c r="E166" s="5">
        <v>92925848.139500007</v>
      </c>
      <c r="F166" s="5">
        <v>19342935.670200001</v>
      </c>
      <c r="G166" s="5">
        <v>0</v>
      </c>
      <c r="H166" s="5">
        <v>33499766.787099998</v>
      </c>
      <c r="I166" s="6">
        <f t="shared" si="4"/>
        <v>145768550.5968</v>
      </c>
      <c r="J166" s="12"/>
      <c r="K166" s="118"/>
      <c r="L166" s="121"/>
      <c r="M166" s="13">
        <v>8</v>
      </c>
      <c r="N166" s="5" t="s">
        <v>590</v>
      </c>
      <c r="O166" s="5">
        <v>60982074.464000002</v>
      </c>
      <c r="P166" s="5">
        <v>12693694.671700001</v>
      </c>
      <c r="Q166" s="5">
        <v>0</v>
      </c>
      <c r="R166" s="5">
        <v>23000027.363899998</v>
      </c>
      <c r="S166" s="6">
        <f t="shared" si="5"/>
        <v>96675796.499599993</v>
      </c>
    </row>
    <row r="167" spans="1:19" ht="24.95" customHeight="1">
      <c r="A167" s="123"/>
      <c r="B167" s="121"/>
      <c r="C167" s="1">
        <v>12</v>
      </c>
      <c r="D167" s="5" t="s">
        <v>214</v>
      </c>
      <c r="E167" s="5">
        <v>65811569.653800003</v>
      </c>
      <c r="F167" s="5">
        <v>13698975.9432</v>
      </c>
      <c r="G167" s="5">
        <v>0</v>
      </c>
      <c r="H167" s="5">
        <v>24514267.206700001</v>
      </c>
      <c r="I167" s="6">
        <f t="shared" si="4"/>
        <v>104024812.8037</v>
      </c>
      <c r="J167" s="12"/>
      <c r="K167" s="118"/>
      <c r="L167" s="121"/>
      <c r="M167" s="13">
        <v>9</v>
      </c>
      <c r="N167" s="5" t="s">
        <v>591</v>
      </c>
      <c r="O167" s="5">
        <v>65803168.890799999</v>
      </c>
      <c r="P167" s="5">
        <v>13697227.2864</v>
      </c>
      <c r="Q167" s="5">
        <v>0</v>
      </c>
      <c r="R167" s="5">
        <v>24797265.520199999</v>
      </c>
      <c r="S167" s="6">
        <f t="shared" si="5"/>
        <v>104297661.6974</v>
      </c>
    </row>
    <row r="168" spans="1:19" ht="24.95" customHeight="1">
      <c r="A168" s="123"/>
      <c r="B168" s="121"/>
      <c r="C168" s="1">
        <v>13</v>
      </c>
      <c r="D168" s="5" t="s">
        <v>215</v>
      </c>
      <c r="E168" s="5">
        <v>75931222.633200005</v>
      </c>
      <c r="F168" s="5">
        <v>15805427.4904</v>
      </c>
      <c r="G168" s="5">
        <v>0</v>
      </c>
      <c r="H168" s="5">
        <v>29749539.818300001</v>
      </c>
      <c r="I168" s="6">
        <f t="shared" si="4"/>
        <v>121486189.94190001</v>
      </c>
      <c r="J168" s="12"/>
      <c r="K168" s="118"/>
      <c r="L168" s="121"/>
      <c r="M168" s="13">
        <v>10</v>
      </c>
      <c r="N168" s="5" t="s">
        <v>592</v>
      </c>
      <c r="O168" s="5">
        <v>72467773.535799995</v>
      </c>
      <c r="P168" s="5">
        <v>15084494.8928</v>
      </c>
      <c r="Q168" s="5">
        <v>0</v>
      </c>
      <c r="R168" s="5">
        <v>26511905.1406</v>
      </c>
      <c r="S168" s="6">
        <f t="shared" si="5"/>
        <v>114064173.56919999</v>
      </c>
    </row>
    <row r="169" spans="1:19" ht="24.95" customHeight="1">
      <c r="A169" s="123"/>
      <c r="B169" s="121"/>
      <c r="C169" s="1">
        <v>14</v>
      </c>
      <c r="D169" s="5" t="s">
        <v>216</v>
      </c>
      <c r="E169" s="5">
        <v>67119244.559599996</v>
      </c>
      <c r="F169" s="5">
        <v>13971174.3906</v>
      </c>
      <c r="G169" s="5">
        <v>0</v>
      </c>
      <c r="H169" s="5">
        <v>22769041.935899999</v>
      </c>
      <c r="I169" s="6">
        <f t="shared" si="4"/>
        <v>103859460.88609999</v>
      </c>
      <c r="J169" s="12"/>
      <c r="K169" s="118"/>
      <c r="L169" s="121"/>
      <c r="M169" s="13">
        <v>11</v>
      </c>
      <c r="N169" s="5" t="s">
        <v>593</v>
      </c>
      <c r="O169" s="5">
        <v>70786137.551100001</v>
      </c>
      <c r="P169" s="5">
        <v>14734454.755100001</v>
      </c>
      <c r="Q169" s="5">
        <v>0</v>
      </c>
      <c r="R169" s="5">
        <v>24103241.978599999</v>
      </c>
      <c r="S169" s="6">
        <f t="shared" si="5"/>
        <v>109623834.28479999</v>
      </c>
    </row>
    <row r="170" spans="1:19" ht="24.95" customHeight="1">
      <c r="A170" s="123"/>
      <c r="B170" s="121"/>
      <c r="C170" s="1">
        <v>15</v>
      </c>
      <c r="D170" s="5" t="s">
        <v>217</v>
      </c>
      <c r="E170" s="5">
        <v>61768468.193999998</v>
      </c>
      <c r="F170" s="5">
        <v>12857386.084100001</v>
      </c>
      <c r="G170" s="5">
        <v>0</v>
      </c>
      <c r="H170" s="5">
        <v>21086082.367600001</v>
      </c>
      <c r="I170" s="6">
        <f t="shared" si="4"/>
        <v>95711936.645700008</v>
      </c>
      <c r="J170" s="12"/>
      <c r="K170" s="118"/>
      <c r="L170" s="121"/>
      <c r="M170" s="13">
        <v>12</v>
      </c>
      <c r="N170" s="5" t="s">
        <v>594</v>
      </c>
      <c r="O170" s="5">
        <v>82368223.902700007</v>
      </c>
      <c r="P170" s="5">
        <v>17145318.4245</v>
      </c>
      <c r="Q170" s="5">
        <v>0</v>
      </c>
      <c r="R170" s="5">
        <v>29851155.433400001</v>
      </c>
      <c r="S170" s="6">
        <f t="shared" si="5"/>
        <v>129364697.76060002</v>
      </c>
    </row>
    <row r="171" spans="1:19" ht="24.95" customHeight="1">
      <c r="A171" s="123"/>
      <c r="B171" s="121"/>
      <c r="C171" s="1">
        <v>16</v>
      </c>
      <c r="D171" s="5" t="s">
        <v>218</v>
      </c>
      <c r="E171" s="5">
        <v>90508094.782499999</v>
      </c>
      <c r="F171" s="5">
        <v>18839669.3715</v>
      </c>
      <c r="G171" s="5">
        <v>0</v>
      </c>
      <c r="H171" s="5">
        <v>26602270.6413</v>
      </c>
      <c r="I171" s="6">
        <f t="shared" si="4"/>
        <v>135950034.79530001</v>
      </c>
      <c r="J171" s="12"/>
      <c r="K171" s="118"/>
      <c r="L171" s="121"/>
      <c r="M171" s="13">
        <v>13</v>
      </c>
      <c r="N171" s="5" t="s">
        <v>595</v>
      </c>
      <c r="O171" s="5">
        <v>84375625.126900002</v>
      </c>
      <c r="P171" s="5">
        <v>17563168.0704</v>
      </c>
      <c r="Q171" s="5">
        <v>0</v>
      </c>
      <c r="R171" s="5">
        <v>28223146.355500001</v>
      </c>
      <c r="S171" s="6">
        <f t="shared" si="5"/>
        <v>130161939.5528</v>
      </c>
    </row>
    <row r="172" spans="1:19" ht="24.95" customHeight="1">
      <c r="A172" s="123"/>
      <c r="B172" s="121"/>
      <c r="C172" s="1">
        <v>17</v>
      </c>
      <c r="D172" s="5" t="s">
        <v>219</v>
      </c>
      <c r="E172" s="5">
        <v>93277792.211099997</v>
      </c>
      <c r="F172" s="5">
        <v>19416194.4208</v>
      </c>
      <c r="G172" s="5">
        <v>0</v>
      </c>
      <c r="H172" s="5">
        <v>29326755.1228</v>
      </c>
      <c r="I172" s="6">
        <f t="shared" si="4"/>
        <v>142020741.75470001</v>
      </c>
      <c r="J172" s="12"/>
      <c r="K172" s="118"/>
      <c r="L172" s="121"/>
      <c r="M172" s="13">
        <v>14</v>
      </c>
      <c r="N172" s="5" t="s">
        <v>596</v>
      </c>
      <c r="O172" s="5">
        <v>93426210.229699999</v>
      </c>
      <c r="P172" s="5">
        <v>19447088.3028</v>
      </c>
      <c r="Q172" s="5">
        <v>0</v>
      </c>
      <c r="R172" s="5">
        <v>29247103.239799999</v>
      </c>
      <c r="S172" s="6">
        <f t="shared" si="5"/>
        <v>142120401.7723</v>
      </c>
    </row>
    <row r="173" spans="1:19" ht="24.95" customHeight="1">
      <c r="A173" s="123"/>
      <c r="B173" s="121"/>
      <c r="C173" s="1">
        <v>18</v>
      </c>
      <c r="D173" s="5" t="s">
        <v>220</v>
      </c>
      <c r="E173" s="5">
        <v>51937120.368500002</v>
      </c>
      <c r="F173" s="5">
        <v>10810946.559</v>
      </c>
      <c r="G173" s="5">
        <v>0</v>
      </c>
      <c r="H173" s="5">
        <v>20838574.760499999</v>
      </c>
      <c r="I173" s="6">
        <f t="shared" si="4"/>
        <v>83586641.687999994</v>
      </c>
      <c r="J173" s="12"/>
      <c r="K173" s="118"/>
      <c r="L173" s="121"/>
      <c r="M173" s="13">
        <v>15</v>
      </c>
      <c r="N173" s="5" t="s">
        <v>597</v>
      </c>
      <c r="O173" s="5">
        <v>110237119.27590001</v>
      </c>
      <c r="P173" s="5">
        <v>22946355.0704</v>
      </c>
      <c r="Q173" s="5">
        <v>0</v>
      </c>
      <c r="R173" s="5">
        <v>30145203.917100001</v>
      </c>
      <c r="S173" s="6">
        <f t="shared" si="5"/>
        <v>163328678.26340002</v>
      </c>
    </row>
    <row r="174" spans="1:19" ht="24.95" customHeight="1">
      <c r="A174" s="123"/>
      <c r="B174" s="121"/>
      <c r="C174" s="1">
        <v>19</v>
      </c>
      <c r="D174" s="5" t="s">
        <v>221</v>
      </c>
      <c r="E174" s="5">
        <v>69969403.396899998</v>
      </c>
      <c r="F174" s="5">
        <v>14564447.8462</v>
      </c>
      <c r="G174" s="5">
        <v>0</v>
      </c>
      <c r="H174" s="5">
        <v>23546816.015299998</v>
      </c>
      <c r="I174" s="6">
        <f t="shared" si="4"/>
        <v>108080667.25839999</v>
      </c>
      <c r="J174" s="12"/>
      <c r="K174" s="118"/>
      <c r="L174" s="121"/>
      <c r="M174" s="13">
        <v>16</v>
      </c>
      <c r="N174" s="5" t="s">
        <v>598</v>
      </c>
      <c r="O174" s="5">
        <v>69816717.895300001</v>
      </c>
      <c r="P174" s="5">
        <v>14532665.668299999</v>
      </c>
      <c r="Q174" s="5">
        <v>0</v>
      </c>
      <c r="R174" s="5">
        <v>29362245.8292</v>
      </c>
      <c r="S174" s="6">
        <f t="shared" si="5"/>
        <v>113711629.3928</v>
      </c>
    </row>
    <row r="175" spans="1:19" ht="24.95" customHeight="1">
      <c r="A175" s="123"/>
      <c r="B175" s="121"/>
      <c r="C175" s="1">
        <v>20</v>
      </c>
      <c r="D175" s="5" t="s">
        <v>222</v>
      </c>
      <c r="E175" s="5">
        <v>82801206.616799995</v>
      </c>
      <c r="F175" s="5">
        <v>17235445.735199999</v>
      </c>
      <c r="G175" s="5">
        <v>0</v>
      </c>
      <c r="H175" s="5">
        <v>25661488.2938</v>
      </c>
      <c r="I175" s="6">
        <f t="shared" si="4"/>
        <v>125698140.64579999</v>
      </c>
      <c r="J175" s="12"/>
      <c r="K175" s="118"/>
      <c r="L175" s="121"/>
      <c r="M175" s="13">
        <v>17</v>
      </c>
      <c r="N175" s="5" t="s">
        <v>599</v>
      </c>
      <c r="O175" s="5">
        <v>94762293.122299999</v>
      </c>
      <c r="P175" s="5">
        <v>19725200.0011</v>
      </c>
      <c r="Q175" s="5">
        <v>0</v>
      </c>
      <c r="R175" s="5">
        <v>31868310.751400001</v>
      </c>
      <c r="S175" s="6">
        <f t="shared" si="5"/>
        <v>146355803.8748</v>
      </c>
    </row>
    <row r="176" spans="1:19" ht="24.95" customHeight="1">
      <c r="A176" s="123"/>
      <c r="B176" s="121"/>
      <c r="C176" s="1">
        <v>21</v>
      </c>
      <c r="D176" s="5" t="s">
        <v>223</v>
      </c>
      <c r="E176" s="5">
        <v>120578342.7262</v>
      </c>
      <c r="F176" s="5">
        <v>25098927.5134</v>
      </c>
      <c r="G176" s="5">
        <v>0</v>
      </c>
      <c r="H176" s="5">
        <v>47622158.017200001</v>
      </c>
      <c r="I176" s="6">
        <f t="shared" si="4"/>
        <v>193299428.2568</v>
      </c>
      <c r="J176" s="12"/>
      <c r="K176" s="118"/>
      <c r="L176" s="121"/>
      <c r="M176" s="13">
        <v>18</v>
      </c>
      <c r="N176" s="5" t="s">
        <v>600</v>
      </c>
      <c r="O176" s="5">
        <v>64009892.964199997</v>
      </c>
      <c r="P176" s="5">
        <v>13323948.789799999</v>
      </c>
      <c r="Q176" s="5">
        <v>0</v>
      </c>
      <c r="R176" s="5">
        <v>23730223.765000001</v>
      </c>
      <c r="S176" s="6">
        <f t="shared" si="5"/>
        <v>101064065.51899999</v>
      </c>
    </row>
    <row r="177" spans="1:19" ht="24.95" customHeight="1">
      <c r="A177" s="123"/>
      <c r="B177" s="121"/>
      <c r="C177" s="1">
        <v>22</v>
      </c>
      <c r="D177" s="5" t="s">
        <v>224</v>
      </c>
      <c r="E177" s="5">
        <v>75296242.943399996</v>
      </c>
      <c r="F177" s="5">
        <v>15673253.5954</v>
      </c>
      <c r="G177" s="5">
        <v>0</v>
      </c>
      <c r="H177" s="5">
        <v>25035893.664700001</v>
      </c>
      <c r="I177" s="6">
        <f t="shared" si="4"/>
        <v>116005390.2035</v>
      </c>
      <c r="J177" s="12"/>
      <c r="K177" s="118"/>
      <c r="L177" s="121"/>
      <c r="M177" s="13">
        <v>19</v>
      </c>
      <c r="N177" s="5" t="s">
        <v>601</v>
      </c>
      <c r="O177" s="5">
        <v>73668014.393800005</v>
      </c>
      <c r="P177" s="5">
        <v>15334330.457</v>
      </c>
      <c r="Q177" s="5">
        <v>0</v>
      </c>
      <c r="R177" s="5">
        <v>26865684.922499999</v>
      </c>
      <c r="S177" s="6">
        <f t="shared" si="5"/>
        <v>115868029.77330001</v>
      </c>
    </row>
    <row r="178" spans="1:19" ht="24.95" customHeight="1">
      <c r="A178" s="123"/>
      <c r="B178" s="121"/>
      <c r="C178" s="1">
        <v>23</v>
      </c>
      <c r="D178" s="5" t="s">
        <v>225</v>
      </c>
      <c r="E178" s="5">
        <v>70117312.9824</v>
      </c>
      <c r="F178" s="5">
        <v>14595235.895500001</v>
      </c>
      <c r="G178" s="5">
        <v>0</v>
      </c>
      <c r="H178" s="5">
        <v>24303450.859900001</v>
      </c>
      <c r="I178" s="6">
        <f t="shared" si="4"/>
        <v>109015999.7378</v>
      </c>
      <c r="J178" s="12"/>
      <c r="K178" s="118"/>
      <c r="L178" s="121"/>
      <c r="M178" s="13">
        <v>20</v>
      </c>
      <c r="N178" s="5" t="s">
        <v>602</v>
      </c>
      <c r="O178" s="5">
        <v>84967804.269199997</v>
      </c>
      <c r="P178" s="5">
        <v>17686432.8378</v>
      </c>
      <c r="Q178" s="5">
        <v>0</v>
      </c>
      <c r="R178" s="5">
        <v>28239043.981600001</v>
      </c>
      <c r="S178" s="6">
        <f t="shared" si="5"/>
        <v>130893281.08859999</v>
      </c>
    </row>
    <row r="179" spans="1:19" ht="24.95" customHeight="1">
      <c r="A179" s="123"/>
      <c r="B179" s="121"/>
      <c r="C179" s="1">
        <v>24</v>
      </c>
      <c r="D179" s="5" t="s">
        <v>226</v>
      </c>
      <c r="E179" s="5">
        <v>68441145.544</v>
      </c>
      <c r="F179" s="5">
        <v>14246334.0605</v>
      </c>
      <c r="G179" s="5">
        <v>0</v>
      </c>
      <c r="H179" s="5">
        <v>23911597.4153</v>
      </c>
      <c r="I179" s="6">
        <f t="shared" si="4"/>
        <v>106599077.01979999</v>
      </c>
      <c r="J179" s="12"/>
      <c r="K179" s="118"/>
      <c r="L179" s="121"/>
      <c r="M179" s="13">
        <v>21</v>
      </c>
      <c r="N179" s="5" t="s">
        <v>603</v>
      </c>
      <c r="O179" s="5">
        <v>79931805.1822</v>
      </c>
      <c r="P179" s="5">
        <v>16638166.845899999</v>
      </c>
      <c r="Q179" s="5">
        <v>0</v>
      </c>
      <c r="R179" s="5">
        <v>27900585.824900001</v>
      </c>
      <c r="S179" s="6">
        <f t="shared" si="5"/>
        <v>124470557.853</v>
      </c>
    </row>
    <row r="180" spans="1:19" ht="24.95" customHeight="1">
      <c r="A180" s="123"/>
      <c r="B180" s="121"/>
      <c r="C180" s="1">
        <v>25</v>
      </c>
      <c r="D180" s="5" t="s">
        <v>227</v>
      </c>
      <c r="E180" s="5">
        <v>78274002.648000002</v>
      </c>
      <c r="F180" s="5">
        <v>16293087.7488</v>
      </c>
      <c r="G180" s="5">
        <v>0</v>
      </c>
      <c r="H180" s="5">
        <v>31239481.469099998</v>
      </c>
      <c r="I180" s="6">
        <f t="shared" si="4"/>
        <v>125806571.86589999</v>
      </c>
      <c r="J180" s="12"/>
      <c r="K180" s="118"/>
      <c r="L180" s="121"/>
      <c r="M180" s="13">
        <v>22</v>
      </c>
      <c r="N180" s="5" t="s">
        <v>604</v>
      </c>
      <c r="O180" s="5">
        <v>94491640.734200001</v>
      </c>
      <c r="P180" s="5">
        <v>19668862.4822</v>
      </c>
      <c r="Q180" s="5">
        <v>0</v>
      </c>
      <c r="R180" s="5">
        <v>31319209.0482</v>
      </c>
      <c r="S180" s="6">
        <f t="shared" si="5"/>
        <v>145479712.26460001</v>
      </c>
    </row>
    <row r="181" spans="1:19" ht="24.95" customHeight="1">
      <c r="A181" s="123"/>
      <c r="B181" s="121"/>
      <c r="C181" s="1">
        <v>26</v>
      </c>
      <c r="D181" s="5" t="s">
        <v>228</v>
      </c>
      <c r="E181" s="5">
        <v>68039601.175500005</v>
      </c>
      <c r="F181" s="5">
        <v>14162750.7837</v>
      </c>
      <c r="G181" s="5">
        <v>0</v>
      </c>
      <c r="H181" s="5">
        <v>23332601.262899999</v>
      </c>
      <c r="I181" s="6">
        <f t="shared" si="4"/>
        <v>105534953.2221</v>
      </c>
      <c r="J181" s="12"/>
      <c r="K181" s="118"/>
      <c r="L181" s="121"/>
      <c r="M181" s="13">
        <v>23</v>
      </c>
      <c r="N181" s="5" t="s">
        <v>605</v>
      </c>
      <c r="O181" s="5">
        <v>69104109.614800006</v>
      </c>
      <c r="P181" s="5">
        <v>14384333.030999999</v>
      </c>
      <c r="Q181" s="5">
        <v>0</v>
      </c>
      <c r="R181" s="5">
        <v>30234829.664500002</v>
      </c>
      <c r="S181" s="6">
        <f t="shared" si="5"/>
        <v>113723272.31030001</v>
      </c>
    </row>
    <row r="182" spans="1:19" ht="24.95" customHeight="1">
      <c r="A182" s="123"/>
      <c r="B182" s="122"/>
      <c r="C182" s="1">
        <v>27</v>
      </c>
      <c r="D182" s="5" t="s">
        <v>229</v>
      </c>
      <c r="E182" s="5">
        <v>65989282.865400001</v>
      </c>
      <c r="F182" s="5">
        <v>13735967.7522</v>
      </c>
      <c r="G182" s="5">
        <v>0</v>
      </c>
      <c r="H182" s="5">
        <v>23477638.3015</v>
      </c>
      <c r="I182" s="6">
        <f t="shared" si="4"/>
        <v>103202888.91909999</v>
      </c>
      <c r="J182" s="12"/>
      <c r="K182" s="118"/>
      <c r="L182" s="121"/>
      <c r="M182" s="13">
        <v>24</v>
      </c>
      <c r="N182" s="5" t="s">
        <v>606</v>
      </c>
      <c r="O182" s="5">
        <v>56239776.512500003</v>
      </c>
      <c r="P182" s="5">
        <v>11706563.899800001</v>
      </c>
      <c r="Q182" s="5">
        <v>0</v>
      </c>
      <c r="R182" s="5">
        <v>22572058.659899998</v>
      </c>
      <c r="S182" s="6">
        <f t="shared" si="5"/>
        <v>90518399.0722</v>
      </c>
    </row>
    <row r="183" spans="1:19" ht="24.95" customHeight="1">
      <c r="A183" s="1"/>
      <c r="B183" s="114" t="s">
        <v>821</v>
      </c>
      <c r="C183" s="115"/>
      <c r="D183" s="116"/>
      <c r="E183" s="15">
        <v>2038673870.632</v>
      </c>
      <c r="F183" s="15">
        <v>424359188.76899993</v>
      </c>
      <c r="G183" s="15">
        <v>0</v>
      </c>
      <c r="H183" s="15">
        <v>713881684.11010003</v>
      </c>
      <c r="I183" s="8">
        <f t="shared" si="4"/>
        <v>3176914743.5110998</v>
      </c>
      <c r="J183" s="12"/>
      <c r="K183" s="119"/>
      <c r="L183" s="122"/>
      <c r="M183" s="13">
        <v>25</v>
      </c>
      <c r="N183" s="5" t="s">
        <v>607</v>
      </c>
      <c r="O183" s="5">
        <v>62689955.6329</v>
      </c>
      <c r="P183" s="5">
        <v>13049197.8632</v>
      </c>
      <c r="Q183" s="5">
        <v>0</v>
      </c>
      <c r="R183" s="5">
        <v>22470624.893100001</v>
      </c>
      <c r="S183" s="6">
        <f t="shared" si="5"/>
        <v>98209778.389200002</v>
      </c>
    </row>
    <row r="184" spans="1:19" ht="24.95" customHeight="1">
      <c r="A184" s="123">
        <v>9</v>
      </c>
      <c r="B184" s="120" t="s">
        <v>34</v>
      </c>
      <c r="C184" s="1">
        <v>1</v>
      </c>
      <c r="D184" s="5" t="s">
        <v>230</v>
      </c>
      <c r="E184" s="5">
        <v>69957404.227400005</v>
      </c>
      <c r="F184" s="5">
        <v>14561950.164799999</v>
      </c>
      <c r="G184" s="5">
        <v>-2017457.56</v>
      </c>
      <c r="H184" s="5">
        <v>26013095.183699999</v>
      </c>
      <c r="I184" s="6">
        <f t="shared" si="4"/>
        <v>108514992.0159</v>
      </c>
      <c r="J184" s="12"/>
      <c r="K184" s="19"/>
      <c r="L184" s="114" t="s">
        <v>839</v>
      </c>
      <c r="M184" s="115"/>
      <c r="N184" s="116"/>
      <c r="O184" s="15">
        <v>1915158536.5816998</v>
      </c>
      <c r="P184" s="15">
        <v>398648913.22520006</v>
      </c>
      <c r="Q184" s="15">
        <v>0</v>
      </c>
      <c r="R184" s="15">
        <v>671532625.28380001</v>
      </c>
      <c r="S184" s="8">
        <f t="shared" si="5"/>
        <v>2985340075.0907001</v>
      </c>
    </row>
    <row r="185" spans="1:19" ht="24.95" customHeight="1">
      <c r="A185" s="123"/>
      <c r="B185" s="121"/>
      <c r="C185" s="1">
        <v>2</v>
      </c>
      <c r="D185" s="5" t="s">
        <v>231</v>
      </c>
      <c r="E185" s="5">
        <v>87935608.429700002</v>
      </c>
      <c r="F185" s="5">
        <v>18304194.699700002</v>
      </c>
      <c r="G185" s="5">
        <v>-2544453.37</v>
      </c>
      <c r="H185" s="5">
        <v>26377300.582699999</v>
      </c>
      <c r="I185" s="6">
        <f t="shared" si="4"/>
        <v>130072650.34209999</v>
      </c>
      <c r="J185" s="12"/>
      <c r="K185" s="117">
        <v>27</v>
      </c>
      <c r="L185" s="120" t="s">
        <v>52</v>
      </c>
      <c r="M185" s="13">
        <v>1</v>
      </c>
      <c r="N185" s="5" t="s">
        <v>608</v>
      </c>
      <c r="O185" s="5">
        <v>70382937.845100001</v>
      </c>
      <c r="P185" s="5">
        <v>14650526.9123</v>
      </c>
      <c r="Q185" s="5">
        <v>-5788847.5199999996</v>
      </c>
      <c r="R185" s="5">
        <v>30602472.636300001</v>
      </c>
      <c r="S185" s="6">
        <f t="shared" si="5"/>
        <v>109847089.87370001</v>
      </c>
    </row>
    <row r="186" spans="1:19" ht="24.95" customHeight="1">
      <c r="A186" s="123"/>
      <c r="B186" s="121"/>
      <c r="C186" s="1">
        <v>3</v>
      </c>
      <c r="D186" s="5" t="s">
        <v>232</v>
      </c>
      <c r="E186" s="5">
        <v>84180271.626100004</v>
      </c>
      <c r="F186" s="5">
        <v>17522504.355500001</v>
      </c>
      <c r="G186" s="5">
        <v>-2434582.2599999998</v>
      </c>
      <c r="H186" s="5">
        <v>33304863.978</v>
      </c>
      <c r="I186" s="6">
        <f t="shared" si="4"/>
        <v>132573057.6996</v>
      </c>
      <c r="J186" s="12"/>
      <c r="K186" s="118"/>
      <c r="L186" s="121"/>
      <c r="M186" s="13">
        <v>2</v>
      </c>
      <c r="N186" s="5" t="s">
        <v>609</v>
      </c>
      <c r="O186" s="5">
        <v>72659613.965599999</v>
      </c>
      <c r="P186" s="5">
        <v>15124427.346100001</v>
      </c>
      <c r="Q186" s="5">
        <v>-5788847.5199999996</v>
      </c>
      <c r="R186" s="5">
        <v>33421939.6741</v>
      </c>
      <c r="S186" s="6">
        <f t="shared" si="5"/>
        <v>115417133.4658</v>
      </c>
    </row>
    <row r="187" spans="1:19" ht="24.95" customHeight="1">
      <c r="A187" s="123"/>
      <c r="B187" s="121"/>
      <c r="C187" s="1">
        <v>4</v>
      </c>
      <c r="D187" s="5" t="s">
        <v>233</v>
      </c>
      <c r="E187" s="5">
        <v>54314585.3147</v>
      </c>
      <c r="F187" s="5">
        <v>11305826.6428</v>
      </c>
      <c r="G187" s="5">
        <v>-1558697.37</v>
      </c>
      <c r="H187" s="5">
        <v>19537865.3325</v>
      </c>
      <c r="I187" s="6">
        <f t="shared" si="4"/>
        <v>83599579.920000002</v>
      </c>
      <c r="J187" s="12"/>
      <c r="K187" s="118"/>
      <c r="L187" s="121"/>
      <c r="M187" s="13">
        <v>3</v>
      </c>
      <c r="N187" s="5" t="s">
        <v>610</v>
      </c>
      <c r="O187" s="5">
        <v>111680232.0267</v>
      </c>
      <c r="P187" s="5">
        <v>23246745.5178</v>
      </c>
      <c r="Q187" s="5">
        <v>-5788847.5199999996</v>
      </c>
      <c r="R187" s="5">
        <v>49336097.0515</v>
      </c>
      <c r="S187" s="6">
        <f t="shared" si="5"/>
        <v>178474227.07600001</v>
      </c>
    </row>
    <row r="188" spans="1:19" ht="24.95" customHeight="1">
      <c r="A188" s="123"/>
      <c r="B188" s="121"/>
      <c r="C188" s="1">
        <v>5</v>
      </c>
      <c r="D188" s="5" t="s">
        <v>234</v>
      </c>
      <c r="E188" s="5">
        <v>64882660.695600003</v>
      </c>
      <c r="F188" s="5">
        <v>13505619.341399999</v>
      </c>
      <c r="G188" s="5">
        <v>-1868649.67</v>
      </c>
      <c r="H188" s="5">
        <v>23767843.490400001</v>
      </c>
      <c r="I188" s="6">
        <f t="shared" si="4"/>
        <v>100287473.8574</v>
      </c>
      <c r="J188" s="12"/>
      <c r="K188" s="118"/>
      <c r="L188" s="121"/>
      <c r="M188" s="13">
        <v>4</v>
      </c>
      <c r="N188" s="5" t="s">
        <v>611</v>
      </c>
      <c r="O188" s="5">
        <v>73430690.089499995</v>
      </c>
      <c r="P188" s="5">
        <v>15284930.329500001</v>
      </c>
      <c r="Q188" s="5">
        <v>-5788847.5199999996</v>
      </c>
      <c r="R188" s="5">
        <v>29479097.988400001</v>
      </c>
      <c r="S188" s="6">
        <f t="shared" si="5"/>
        <v>112405870.8874</v>
      </c>
    </row>
    <row r="189" spans="1:19" ht="24.95" customHeight="1">
      <c r="A189" s="123"/>
      <c r="B189" s="121"/>
      <c r="C189" s="1">
        <v>6</v>
      </c>
      <c r="D189" s="5" t="s">
        <v>235</v>
      </c>
      <c r="E189" s="5">
        <v>74642688.533000007</v>
      </c>
      <c r="F189" s="5">
        <v>15537213.2884</v>
      </c>
      <c r="G189" s="5">
        <v>-2154700.0699999998</v>
      </c>
      <c r="H189" s="5">
        <v>27417443.093699999</v>
      </c>
      <c r="I189" s="6">
        <f t="shared" si="4"/>
        <v>115442644.84510002</v>
      </c>
      <c r="J189" s="12"/>
      <c r="K189" s="118"/>
      <c r="L189" s="121"/>
      <c r="M189" s="13">
        <v>5</v>
      </c>
      <c r="N189" s="5" t="s">
        <v>612</v>
      </c>
      <c r="O189" s="5">
        <v>65807017.754000001</v>
      </c>
      <c r="P189" s="5">
        <v>13698028.444700001</v>
      </c>
      <c r="Q189" s="5">
        <v>-5788847.5199999996</v>
      </c>
      <c r="R189" s="5">
        <v>28731679.159000002</v>
      </c>
      <c r="S189" s="6">
        <f t="shared" si="5"/>
        <v>102447877.83770001</v>
      </c>
    </row>
    <row r="190" spans="1:19" ht="24.95" customHeight="1">
      <c r="A190" s="123"/>
      <c r="B190" s="121"/>
      <c r="C190" s="1">
        <v>7</v>
      </c>
      <c r="D190" s="5" t="s">
        <v>236</v>
      </c>
      <c r="E190" s="5">
        <v>85573906.461799994</v>
      </c>
      <c r="F190" s="5">
        <v>17812595.7511</v>
      </c>
      <c r="G190" s="5">
        <v>-2475446.61</v>
      </c>
      <c r="H190" s="5">
        <v>28394225.500399999</v>
      </c>
      <c r="I190" s="6">
        <f t="shared" si="4"/>
        <v>129305281.10330001</v>
      </c>
      <c r="J190" s="12"/>
      <c r="K190" s="118"/>
      <c r="L190" s="121"/>
      <c r="M190" s="13">
        <v>6</v>
      </c>
      <c r="N190" s="5" t="s">
        <v>613</v>
      </c>
      <c r="O190" s="5">
        <v>50057739.468199998</v>
      </c>
      <c r="P190" s="5">
        <v>10419744.922599999</v>
      </c>
      <c r="Q190" s="5">
        <v>-5788847.5199999996</v>
      </c>
      <c r="R190" s="5">
        <v>22182893.9868</v>
      </c>
      <c r="S190" s="6">
        <f t="shared" si="5"/>
        <v>76871530.857600003</v>
      </c>
    </row>
    <row r="191" spans="1:19" ht="24.95" customHeight="1">
      <c r="A191" s="123"/>
      <c r="B191" s="121"/>
      <c r="C191" s="1">
        <v>8</v>
      </c>
      <c r="D191" s="5" t="s">
        <v>237</v>
      </c>
      <c r="E191" s="5">
        <v>67787707.169</v>
      </c>
      <c r="F191" s="5">
        <v>14110317.9067</v>
      </c>
      <c r="G191" s="5">
        <v>-1953847.98</v>
      </c>
      <c r="H191" s="5">
        <v>28005482.460999999</v>
      </c>
      <c r="I191" s="6">
        <f t="shared" si="4"/>
        <v>107949659.55669999</v>
      </c>
      <c r="J191" s="12"/>
      <c r="K191" s="118"/>
      <c r="L191" s="121"/>
      <c r="M191" s="13">
        <v>7</v>
      </c>
      <c r="N191" s="5" t="s">
        <v>795</v>
      </c>
      <c r="O191" s="5">
        <v>48765084.062100001</v>
      </c>
      <c r="P191" s="5">
        <v>10150672.8521</v>
      </c>
      <c r="Q191" s="5">
        <v>-5788847.5199999996</v>
      </c>
      <c r="R191" s="5">
        <v>22456782.4373</v>
      </c>
      <c r="S191" s="6">
        <f t="shared" si="5"/>
        <v>75583691.831499994</v>
      </c>
    </row>
    <row r="192" spans="1:19" ht="24.95" customHeight="1">
      <c r="A192" s="123"/>
      <c r="B192" s="121"/>
      <c r="C192" s="1">
        <v>9</v>
      </c>
      <c r="D192" s="5" t="s">
        <v>238</v>
      </c>
      <c r="E192" s="5">
        <v>72253340.311700001</v>
      </c>
      <c r="F192" s="5">
        <v>15039859.6471</v>
      </c>
      <c r="G192" s="5">
        <v>-2084922.28</v>
      </c>
      <c r="H192" s="5">
        <v>28710392.420499999</v>
      </c>
      <c r="I192" s="6">
        <f t="shared" si="4"/>
        <v>113918670.0993</v>
      </c>
      <c r="J192" s="12"/>
      <c r="K192" s="118"/>
      <c r="L192" s="121"/>
      <c r="M192" s="13">
        <v>8</v>
      </c>
      <c r="N192" s="5" t="s">
        <v>614</v>
      </c>
      <c r="O192" s="5">
        <v>109499929.6551</v>
      </c>
      <c r="P192" s="5">
        <v>22792905.7159</v>
      </c>
      <c r="Q192" s="5">
        <v>-5788847.5199999996</v>
      </c>
      <c r="R192" s="5">
        <v>49236564.087800004</v>
      </c>
      <c r="S192" s="6">
        <f t="shared" si="5"/>
        <v>175740551.93880001</v>
      </c>
    </row>
    <row r="193" spans="1:19" ht="24.95" customHeight="1">
      <c r="A193" s="123"/>
      <c r="B193" s="121"/>
      <c r="C193" s="1">
        <v>10</v>
      </c>
      <c r="D193" s="5" t="s">
        <v>239</v>
      </c>
      <c r="E193" s="5">
        <v>56577181.275200002</v>
      </c>
      <c r="F193" s="5">
        <v>11776796.227499999</v>
      </c>
      <c r="G193" s="5">
        <v>-1625005.68</v>
      </c>
      <c r="H193" s="5">
        <v>22291783.462400001</v>
      </c>
      <c r="I193" s="6">
        <f t="shared" si="4"/>
        <v>89020755.285099998</v>
      </c>
      <c r="J193" s="12"/>
      <c r="K193" s="118"/>
      <c r="L193" s="121"/>
      <c r="M193" s="13">
        <v>9</v>
      </c>
      <c r="N193" s="5" t="s">
        <v>615</v>
      </c>
      <c r="O193" s="5">
        <v>65166074.232799999</v>
      </c>
      <c r="P193" s="5">
        <v>13564613.1513</v>
      </c>
      <c r="Q193" s="5">
        <v>-5788847.5199999996</v>
      </c>
      <c r="R193" s="5">
        <v>25353203.201699998</v>
      </c>
      <c r="S193" s="6">
        <f t="shared" si="5"/>
        <v>98295043.065800011</v>
      </c>
    </row>
    <row r="194" spans="1:19" ht="24.95" customHeight="1">
      <c r="A194" s="123"/>
      <c r="B194" s="121"/>
      <c r="C194" s="1">
        <v>11</v>
      </c>
      <c r="D194" s="5" t="s">
        <v>240</v>
      </c>
      <c r="E194" s="5">
        <v>77198766.084999993</v>
      </c>
      <c r="F194" s="5">
        <v>16069272.393999999</v>
      </c>
      <c r="G194" s="5">
        <v>-2231802.6</v>
      </c>
      <c r="H194" s="5">
        <v>27025762.4494</v>
      </c>
      <c r="I194" s="6">
        <f t="shared" si="4"/>
        <v>118061998.32839999</v>
      </c>
      <c r="J194" s="12"/>
      <c r="K194" s="118"/>
      <c r="L194" s="121"/>
      <c r="M194" s="13">
        <v>10</v>
      </c>
      <c r="N194" s="5" t="s">
        <v>616</v>
      </c>
      <c r="O194" s="5">
        <v>81418637.744100004</v>
      </c>
      <c r="P194" s="5">
        <v>16947657.7698</v>
      </c>
      <c r="Q194" s="5">
        <v>-5788847.5199999996</v>
      </c>
      <c r="R194" s="5">
        <v>35383683.700999998</v>
      </c>
      <c r="S194" s="6">
        <f t="shared" si="5"/>
        <v>127961131.69490001</v>
      </c>
    </row>
    <row r="195" spans="1:19" ht="24.95" customHeight="1">
      <c r="A195" s="123"/>
      <c r="B195" s="121"/>
      <c r="C195" s="1">
        <v>12</v>
      </c>
      <c r="D195" s="5" t="s">
        <v>241</v>
      </c>
      <c r="E195" s="5">
        <v>66620977.180299997</v>
      </c>
      <c r="F195" s="5">
        <v>13867457.781500001</v>
      </c>
      <c r="G195" s="5">
        <v>-2540598.25</v>
      </c>
      <c r="H195" s="5">
        <v>24027159.116999999</v>
      </c>
      <c r="I195" s="6">
        <f t="shared" si="4"/>
        <v>101974995.82879999</v>
      </c>
      <c r="J195" s="12"/>
      <c r="K195" s="118"/>
      <c r="L195" s="121"/>
      <c r="M195" s="13">
        <v>11</v>
      </c>
      <c r="N195" s="5" t="s">
        <v>617</v>
      </c>
      <c r="O195" s="5">
        <v>62814514.648999996</v>
      </c>
      <c r="P195" s="5">
        <v>13075125.3859</v>
      </c>
      <c r="Q195" s="5">
        <v>-5788847.5199999996</v>
      </c>
      <c r="R195" s="5">
        <v>27878160.954999998</v>
      </c>
      <c r="S195" s="6">
        <f t="shared" si="5"/>
        <v>97978953.469899997</v>
      </c>
    </row>
    <row r="196" spans="1:19" ht="24.95" customHeight="1">
      <c r="A196" s="123"/>
      <c r="B196" s="121"/>
      <c r="C196" s="1">
        <v>13</v>
      </c>
      <c r="D196" s="5" t="s">
        <v>242</v>
      </c>
      <c r="E196" s="5">
        <v>73426383.192000002</v>
      </c>
      <c r="F196" s="5">
        <v>15284033.829299999</v>
      </c>
      <c r="G196" s="5">
        <v>-2119233.0099999998</v>
      </c>
      <c r="H196" s="5">
        <v>27605277.002700001</v>
      </c>
      <c r="I196" s="6">
        <f t="shared" si="4"/>
        <v>114196461.014</v>
      </c>
      <c r="J196" s="12"/>
      <c r="K196" s="118"/>
      <c r="L196" s="121"/>
      <c r="M196" s="13">
        <v>12</v>
      </c>
      <c r="N196" s="5" t="s">
        <v>618</v>
      </c>
      <c r="O196" s="5">
        <v>56750166.288800001</v>
      </c>
      <c r="P196" s="5">
        <v>11812803.840600001</v>
      </c>
      <c r="Q196" s="5">
        <v>-5788847.5199999996</v>
      </c>
      <c r="R196" s="5">
        <v>25845050.410700001</v>
      </c>
      <c r="S196" s="6">
        <f t="shared" si="5"/>
        <v>88619173.020099998</v>
      </c>
    </row>
    <row r="197" spans="1:19" ht="24.95" customHeight="1">
      <c r="A197" s="123"/>
      <c r="B197" s="121"/>
      <c r="C197" s="1">
        <v>14</v>
      </c>
      <c r="D197" s="5" t="s">
        <v>243</v>
      </c>
      <c r="E197" s="5">
        <v>69515431.059799999</v>
      </c>
      <c r="F197" s="5">
        <v>14469951.4505</v>
      </c>
      <c r="G197" s="5">
        <v>-2004350.13</v>
      </c>
      <c r="H197" s="5">
        <v>26894607.0337</v>
      </c>
      <c r="I197" s="6">
        <f t="shared" si="4"/>
        <v>108875639.414</v>
      </c>
      <c r="J197" s="12"/>
      <c r="K197" s="118"/>
      <c r="L197" s="121"/>
      <c r="M197" s="13">
        <v>13</v>
      </c>
      <c r="N197" s="5" t="s">
        <v>854</v>
      </c>
      <c r="O197" s="5">
        <v>51174915.2993</v>
      </c>
      <c r="P197" s="5">
        <v>10652290.125700001</v>
      </c>
      <c r="Q197" s="5">
        <v>-5788847.5199999996</v>
      </c>
      <c r="R197" s="5">
        <v>22901627.969099998</v>
      </c>
      <c r="S197" s="6">
        <f t="shared" si="5"/>
        <v>78939985.8741</v>
      </c>
    </row>
    <row r="198" spans="1:19" ht="24.95" customHeight="1">
      <c r="A198" s="123"/>
      <c r="B198" s="121"/>
      <c r="C198" s="1">
        <v>15</v>
      </c>
      <c r="D198" s="5" t="s">
        <v>244</v>
      </c>
      <c r="E198" s="5">
        <v>78851019.447099999</v>
      </c>
      <c r="F198" s="5">
        <v>16413196.4059</v>
      </c>
      <c r="G198" s="5">
        <v>-2278449.64</v>
      </c>
      <c r="H198" s="5">
        <v>28757278.897599999</v>
      </c>
      <c r="I198" s="6">
        <f t="shared" si="4"/>
        <v>121743045.11059999</v>
      </c>
      <c r="J198" s="12"/>
      <c r="K198" s="118"/>
      <c r="L198" s="121"/>
      <c r="M198" s="13">
        <v>14</v>
      </c>
      <c r="N198" s="5" t="s">
        <v>619</v>
      </c>
      <c r="O198" s="5">
        <v>58832064.056999996</v>
      </c>
      <c r="P198" s="5">
        <v>12246160.279200001</v>
      </c>
      <c r="Q198" s="5">
        <v>-5788847.5199999996</v>
      </c>
      <c r="R198" s="5">
        <v>23741610.150800001</v>
      </c>
      <c r="S198" s="6">
        <f t="shared" si="5"/>
        <v>89030986.967000008</v>
      </c>
    </row>
    <row r="199" spans="1:19" ht="24.95" customHeight="1">
      <c r="A199" s="123"/>
      <c r="B199" s="121"/>
      <c r="C199" s="1">
        <v>16</v>
      </c>
      <c r="D199" s="5" t="s">
        <v>245</v>
      </c>
      <c r="E199" s="5">
        <v>74106431.444900006</v>
      </c>
      <c r="F199" s="5">
        <v>15425588.9495</v>
      </c>
      <c r="G199" s="5">
        <v>-2139279.5699999998</v>
      </c>
      <c r="H199" s="5">
        <v>27574000.1512</v>
      </c>
      <c r="I199" s="6">
        <f t="shared" si="4"/>
        <v>114966740.9756</v>
      </c>
      <c r="J199" s="12"/>
      <c r="K199" s="118"/>
      <c r="L199" s="121"/>
      <c r="M199" s="13">
        <v>15</v>
      </c>
      <c r="N199" s="5" t="s">
        <v>620</v>
      </c>
      <c r="O199" s="5">
        <v>61621771.011299998</v>
      </c>
      <c r="P199" s="5">
        <v>12826850.401900001</v>
      </c>
      <c r="Q199" s="5">
        <v>-5788847.5199999996</v>
      </c>
      <c r="R199" s="5">
        <v>27670455.0134</v>
      </c>
      <c r="S199" s="6">
        <f t="shared" si="5"/>
        <v>96330228.906599998</v>
      </c>
    </row>
    <row r="200" spans="1:19" ht="24.95" customHeight="1">
      <c r="A200" s="123"/>
      <c r="B200" s="121"/>
      <c r="C200" s="1">
        <v>17</v>
      </c>
      <c r="D200" s="5" t="s">
        <v>246</v>
      </c>
      <c r="E200" s="5">
        <v>74398575.791999996</v>
      </c>
      <c r="F200" s="5">
        <v>15486400.117000001</v>
      </c>
      <c r="G200" s="5">
        <v>-2147660.84</v>
      </c>
      <c r="H200" s="5">
        <v>28988024.8772</v>
      </c>
      <c r="I200" s="6">
        <f t="shared" si="4"/>
        <v>116725339.94619998</v>
      </c>
      <c r="J200" s="12"/>
      <c r="K200" s="118"/>
      <c r="L200" s="121"/>
      <c r="M200" s="13">
        <v>16</v>
      </c>
      <c r="N200" s="5" t="s">
        <v>621</v>
      </c>
      <c r="O200" s="5">
        <v>74716582.7051</v>
      </c>
      <c r="P200" s="5">
        <v>15552594.694599999</v>
      </c>
      <c r="Q200" s="5">
        <v>-5788847.5199999996</v>
      </c>
      <c r="R200" s="5">
        <v>32187742.4439</v>
      </c>
      <c r="S200" s="6">
        <f t="shared" si="5"/>
        <v>116668072.32360001</v>
      </c>
    </row>
    <row r="201" spans="1:19" ht="24.95" customHeight="1">
      <c r="A201" s="123"/>
      <c r="B201" s="122"/>
      <c r="C201" s="1">
        <v>18</v>
      </c>
      <c r="D201" s="5" t="s">
        <v>247</v>
      </c>
      <c r="E201" s="5">
        <v>82045896.270600006</v>
      </c>
      <c r="F201" s="5">
        <v>17078224.469700001</v>
      </c>
      <c r="G201" s="5">
        <v>-2372129.21</v>
      </c>
      <c r="H201" s="5">
        <v>29817063.040899999</v>
      </c>
      <c r="I201" s="6">
        <f t="shared" ref="I201:I264" si="6">E201+F201+G201+H201</f>
        <v>126569054.57120001</v>
      </c>
      <c r="J201" s="12"/>
      <c r="K201" s="118"/>
      <c r="L201" s="121"/>
      <c r="M201" s="13">
        <v>17</v>
      </c>
      <c r="N201" s="5" t="s">
        <v>855</v>
      </c>
      <c r="O201" s="5">
        <v>62723079.027199998</v>
      </c>
      <c r="P201" s="5">
        <v>13056092.647600001</v>
      </c>
      <c r="Q201" s="5">
        <v>-5788847.5199999996</v>
      </c>
      <c r="R201" s="5">
        <v>25310175.9309</v>
      </c>
      <c r="S201" s="6">
        <f t="shared" ref="S201:S264" si="7">O201+P201+Q201+R201</f>
        <v>95300500.085700005</v>
      </c>
    </row>
    <row r="202" spans="1:19" ht="24.95" customHeight="1">
      <c r="A202" s="1"/>
      <c r="B202" s="114" t="s">
        <v>822</v>
      </c>
      <c r="C202" s="115"/>
      <c r="D202" s="116"/>
      <c r="E202" s="15">
        <v>1314268834.5159004</v>
      </c>
      <c r="F202" s="15">
        <v>273571003.4224</v>
      </c>
      <c r="G202" s="15">
        <v>-38551266.100000001</v>
      </c>
      <c r="H202" s="15">
        <v>484509468.07499993</v>
      </c>
      <c r="I202" s="8">
        <f t="shared" si="6"/>
        <v>2033798039.9133005</v>
      </c>
      <c r="J202" s="12"/>
      <c r="K202" s="118"/>
      <c r="L202" s="121"/>
      <c r="M202" s="13">
        <v>18</v>
      </c>
      <c r="N202" s="5" t="s">
        <v>622</v>
      </c>
      <c r="O202" s="5">
        <v>58294577.046400003</v>
      </c>
      <c r="P202" s="5">
        <v>12134279.9265</v>
      </c>
      <c r="Q202" s="5">
        <v>-5788847.5199999996</v>
      </c>
      <c r="R202" s="5">
        <v>26328200.0055</v>
      </c>
      <c r="S202" s="6">
        <f t="shared" si="7"/>
        <v>90968209.458400011</v>
      </c>
    </row>
    <row r="203" spans="1:19" ht="24.95" customHeight="1">
      <c r="A203" s="123">
        <v>10</v>
      </c>
      <c r="B203" s="120" t="s">
        <v>35</v>
      </c>
      <c r="C203" s="1">
        <v>1</v>
      </c>
      <c r="D203" s="5" t="s">
        <v>248</v>
      </c>
      <c r="E203" s="5">
        <v>57453556.6866</v>
      </c>
      <c r="F203" s="5">
        <v>11959217.733999999</v>
      </c>
      <c r="G203" s="5">
        <v>0</v>
      </c>
      <c r="H203" s="5">
        <v>25395664.463500001</v>
      </c>
      <c r="I203" s="6">
        <f t="shared" si="6"/>
        <v>94808438.88409999</v>
      </c>
      <c r="J203" s="12"/>
      <c r="K203" s="118"/>
      <c r="L203" s="121"/>
      <c r="M203" s="13">
        <v>19</v>
      </c>
      <c r="N203" s="5" t="s">
        <v>856</v>
      </c>
      <c r="O203" s="5">
        <v>55370649.237400003</v>
      </c>
      <c r="P203" s="5">
        <v>11525651.125700001</v>
      </c>
      <c r="Q203" s="5">
        <v>-5788847.5199999996</v>
      </c>
      <c r="R203" s="5">
        <v>23206966.0713</v>
      </c>
      <c r="S203" s="6">
        <f t="shared" si="7"/>
        <v>84314418.914400011</v>
      </c>
    </row>
    <row r="204" spans="1:19" ht="24.95" customHeight="1">
      <c r="A204" s="123"/>
      <c r="B204" s="121"/>
      <c r="C204" s="1">
        <v>2</v>
      </c>
      <c r="D204" s="5" t="s">
        <v>249</v>
      </c>
      <c r="E204" s="5">
        <v>62622097.199100003</v>
      </c>
      <c r="F204" s="5">
        <v>13035072.8232</v>
      </c>
      <c r="G204" s="5">
        <v>0</v>
      </c>
      <c r="H204" s="5">
        <v>27463104.6642</v>
      </c>
      <c r="I204" s="6">
        <f t="shared" si="6"/>
        <v>103120274.68650001</v>
      </c>
      <c r="J204" s="12"/>
      <c r="K204" s="119"/>
      <c r="L204" s="122"/>
      <c r="M204" s="13">
        <v>20</v>
      </c>
      <c r="N204" s="5" t="s">
        <v>857</v>
      </c>
      <c r="O204" s="5">
        <v>75100899.316699997</v>
      </c>
      <c r="P204" s="5">
        <v>15632591.935900001</v>
      </c>
      <c r="Q204" s="5">
        <v>-5788847.5199999996</v>
      </c>
      <c r="R204" s="5">
        <v>33602458.370999999</v>
      </c>
      <c r="S204" s="6">
        <f t="shared" si="7"/>
        <v>118547102.1036</v>
      </c>
    </row>
    <row r="205" spans="1:19" ht="24.95" customHeight="1">
      <c r="A205" s="123"/>
      <c r="B205" s="121"/>
      <c r="C205" s="1">
        <v>3</v>
      </c>
      <c r="D205" s="5" t="s">
        <v>250</v>
      </c>
      <c r="E205" s="5">
        <v>53531573.489799999</v>
      </c>
      <c r="F205" s="5">
        <v>11142839.189200001</v>
      </c>
      <c r="G205" s="5">
        <v>0</v>
      </c>
      <c r="H205" s="5">
        <v>24355003.5517</v>
      </c>
      <c r="I205" s="6">
        <f t="shared" si="6"/>
        <v>89029416.230700001</v>
      </c>
      <c r="J205" s="12"/>
      <c r="K205" s="19"/>
      <c r="L205" s="114" t="s">
        <v>840</v>
      </c>
      <c r="M205" s="115"/>
      <c r="N205" s="116"/>
      <c r="O205" s="15">
        <v>1366267175.4814003</v>
      </c>
      <c r="P205" s="15">
        <v>284394693.32569999</v>
      </c>
      <c r="Q205" s="15">
        <v>-115776950.39999995</v>
      </c>
      <c r="R205" s="15">
        <v>594856861.24549997</v>
      </c>
      <c r="S205" s="8">
        <f t="shared" si="7"/>
        <v>2129741779.6526003</v>
      </c>
    </row>
    <row r="206" spans="1:19" ht="24.95" customHeight="1">
      <c r="A206" s="123"/>
      <c r="B206" s="121"/>
      <c r="C206" s="1">
        <v>4</v>
      </c>
      <c r="D206" s="5" t="s">
        <v>251</v>
      </c>
      <c r="E206" s="5">
        <v>76934550.663000003</v>
      </c>
      <c r="F206" s="5">
        <v>16014274.7587</v>
      </c>
      <c r="G206" s="5">
        <v>0</v>
      </c>
      <c r="H206" s="5">
        <v>31441082.407699998</v>
      </c>
      <c r="I206" s="6">
        <f t="shared" si="6"/>
        <v>124389907.8294</v>
      </c>
      <c r="J206" s="12"/>
      <c r="K206" s="117">
        <v>28</v>
      </c>
      <c r="L206" s="120" t="s">
        <v>53</v>
      </c>
      <c r="M206" s="13">
        <v>1</v>
      </c>
      <c r="N206" s="5" t="s">
        <v>623</v>
      </c>
      <c r="O206" s="5">
        <v>72391229.316</v>
      </c>
      <c r="P206" s="5">
        <v>15068561.8671</v>
      </c>
      <c r="Q206" s="5">
        <v>-2620951.4900000002</v>
      </c>
      <c r="R206" s="5">
        <v>27774291.194800001</v>
      </c>
      <c r="S206" s="6">
        <f t="shared" si="7"/>
        <v>112613130.88790001</v>
      </c>
    </row>
    <row r="207" spans="1:19" ht="24.95" customHeight="1">
      <c r="A207" s="123"/>
      <c r="B207" s="121"/>
      <c r="C207" s="1">
        <v>5</v>
      </c>
      <c r="D207" s="5" t="s">
        <v>252</v>
      </c>
      <c r="E207" s="5">
        <v>69998486.369299993</v>
      </c>
      <c r="F207" s="5">
        <v>14570501.5984</v>
      </c>
      <c r="G207" s="5">
        <v>0</v>
      </c>
      <c r="H207" s="5">
        <v>30929939.166900001</v>
      </c>
      <c r="I207" s="6">
        <f t="shared" si="6"/>
        <v>115498927.13459998</v>
      </c>
      <c r="J207" s="12"/>
      <c r="K207" s="118"/>
      <c r="L207" s="121"/>
      <c r="M207" s="13">
        <v>2</v>
      </c>
      <c r="N207" s="5" t="s">
        <v>624</v>
      </c>
      <c r="O207" s="5">
        <v>76578310.756300002</v>
      </c>
      <c r="P207" s="5">
        <v>15940121.8105</v>
      </c>
      <c r="Q207" s="5">
        <v>-2620951.4900000002</v>
      </c>
      <c r="R207" s="5">
        <v>29985155.631499998</v>
      </c>
      <c r="S207" s="6">
        <f t="shared" si="7"/>
        <v>119882636.70829999</v>
      </c>
    </row>
    <row r="208" spans="1:19" ht="24.95" customHeight="1">
      <c r="A208" s="123"/>
      <c r="B208" s="121"/>
      <c r="C208" s="1">
        <v>6</v>
      </c>
      <c r="D208" s="5" t="s">
        <v>253</v>
      </c>
      <c r="E208" s="5">
        <v>71702300.345300004</v>
      </c>
      <c r="F208" s="5">
        <v>14925158.1853</v>
      </c>
      <c r="G208" s="5">
        <v>0</v>
      </c>
      <c r="H208" s="5">
        <v>31091219.4322</v>
      </c>
      <c r="I208" s="6">
        <f t="shared" si="6"/>
        <v>117718677.96280001</v>
      </c>
      <c r="J208" s="12"/>
      <c r="K208" s="118"/>
      <c r="L208" s="121"/>
      <c r="M208" s="13">
        <v>3</v>
      </c>
      <c r="N208" s="5" t="s">
        <v>625</v>
      </c>
      <c r="O208" s="5">
        <v>77963023.607899994</v>
      </c>
      <c r="P208" s="5">
        <v>16228356.0548</v>
      </c>
      <c r="Q208" s="5">
        <v>-2620951.4900000002</v>
      </c>
      <c r="R208" s="5">
        <v>30889131.518399999</v>
      </c>
      <c r="S208" s="6">
        <f t="shared" si="7"/>
        <v>122459559.6911</v>
      </c>
    </row>
    <row r="209" spans="1:19" ht="24.95" customHeight="1">
      <c r="A209" s="123"/>
      <c r="B209" s="121"/>
      <c r="C209" s="1">
        <v>7</v>
      </c>
      <c r="D209" s="5" t="s">
        <v>254</v>
      </c>
      <c r="E209" s="5">
        <v>76017669.129600003</v>
      </c>
      <c r="F209" s="5">
        <v>15823421.719699999</v>
      </c>
      <c r="G209" s="5">
        <v>0</v>
      </c>
      <c r="H209" s="5">
        <v>29942961.543400001</v>
      </c>
      <c r="I209" s="6">
        <f t="shared" si="6"/>
        <v>121784052.3927</v>
      </c>
      <c r="J209" s="12"/>
      <c r="K209" s="118"/>
      <c r="L209" s="121"/>
      <c r="M209" s="13">
        <v>4</v>
      </c>
      <c r="N209" s="5" t="s">
        <v>858</v>
      </c>
      <c r="O209" s="5">
        <v>57826512.270400003</v>
      </c>
      <c r="P209" s="5">
        <v>12036850.1259</v>
      </c>
      <c r="Q209" s="5">
        <v>-2620951.4900000002</v>
      </c>
      <c r="R209" s="5">
        <v>22418461.584899999</v>
      </c>
      <c r="S209" s="6">
        <f t="shared" si="7"/>
        <v>89660872.4912</v>
      </c>
    </row>
    <row r="210" spans="1:19" ht="24.95" customHeight="1">
      <c r="A210" s="123"/>
      <c r="B210" s="121"/>
      <c r="C210" s="1">
        <v>8</v>
      </c>
      <c r="D210" s="5" t="s">
        <v>255</v>
      </c>
      <c r="E210" s="5">
        <v>71495729.940099999</v>
      </c>
      <c r="F210" s="5">
        <v>14882159.620999999</v>
      </c>
      <c r="G210" s="5">
        <v>0</v>
      </c>
      <c r="H210" s="5">
        <v>28729730.747699998</v>
      </c>
      <c r="I210" s="6">
        <f t="shared" si="6"/>
        <v>115107620.30880001</v>
      </c>
      <c r="J210" s="12"/>
      <c r="K210" s="118"/>
      <c r="L210" s="121"/>
      <c r="M210" s="13">
        <v>5</v>
      </c>
      <c r="N210" s="5" t="s">
        <v>626</v>
      </c>
      <c r="O210" s="5">
        <v>60595186.571800001</v>
      </c>
      <c r="P210" s="5">
        <v>12613162.206700001</v>
      </c>
      <c r="Q210" s="5">
        <v>-2620951.4900000002</v>
      </c>
      <c r="R210" s="5">
        <v>25250139.842799999</v>
      </c>
      <c r="S210" s="6">
        <f t="shared" si="7"/>
        <v>95837537.131300002</v>
      </c>
    </row>
    <row r="211" spans="1:19" ht="24.95" customHeight="1">
      <c r="A211" s="123"/>
      <c r="B211" s="121"/>
      <c r="C211" s="1">
        <v>9</v>
      </c>
      <c r="D211" s="5" t="s">
        <v>256</v>
      </c>
      <c r="E211" s="5">
        <v>67272213.092299998</v>
      </c>
      <c r="F211" s="5">
        <v>14003015.4827</v>
      </c>
      <c r="G211" s="5">
        <v>0</v>
      </c>
      <c r="H211" s="5">
        <v>27667642.600699998</v>
      </c>
      <c r="I211" s="6">
        <f t="shared" si="6"/>
        <v>108942871.17570001</v>
      </c>
      <c r="J211" s="12"/>
      <c r="K211" s="118"/>
      <c r="L211" s="121"/>
      <c r="M211" s="13">
        <v>6</v>
      </c>
      <c r="N211" s="5" t="s">
        <v>627</v>
      </c>
      <c r="O211" s="5">
        <v>93120552.038699999</v>
      </c>
      <c r="P211" s="5">
        <v>19383464.167599998</v>
      </c>
      <c r="Q211" s="5">
        <v>-2620951.4900000002</v>
      </c>
      <c r="R211" s="5">
        <v>38015703.240999997</v>
      </c>
      <c r="S211" s="6">
        <f t="shared" si="7"/>
        <v>147898767.95730001</v>
      </c>
    </row>
    <row r="212" spans="1:19" ht="24.95" customHeight="1">
      <c r="A212" s="123"/>
      <c r="B212" s="121"/>
      <c r="C212" s="1">
        <v>10</v>
      </c>
      <c r="D212" s="5" t="s">
        <v>257</v>
      </c>
      <c r="E212" s="5">
        <v>75225349.096599996</v>
      </c>
      <c r="F212" s="5">
        <v>15658496.7205</v>
      </c>
      <c r="G212" s="5">
        <v>0</v>
      </c>
      <c r="H212" s="5">
        <v>32480533.717500001</v>
      </c>
      <c r="I212" s="6">
        <f t="shared" si="6"/>
        <v>123364379.53459999</v>
      </c>
      <c r="J212" s="12"/>
      <c r="K212" s="118"/>
      <c r="L212" s="121"/>
      <c r="M212" s="13">
        <v>7</v>
      </c>
      <c r="N212" s="5" t="s">
        <v>628</v>
      </c>
      <c r="O212" s="5">
        <v>65583088.638499998</v>
      </c>
      <c r="P212" s="5">
        <v>13651416.586300001</v>
      </c>
      <c r="Q212" s="5">
        <v>-2620951.4900000002</v>
      </c>
      <c r="R212" s="5">
        <v>25102510.799899999</v>
      </c>
      <c r="S212" s="6">
        <f t="shared" si="7"/>
        <v>101716064.53469999</v>
      </c>
    </row>
    <row r="213" spans="1:19" ht="24.95" customHeight="1">
      <c r="A213" s="123"/>
      <c r="B213" s="121"/>
      <c r="C213" s="1">
        <v>11</v>
      </c>
      <c r="D213" s="5" t="s">
        <v>258</v>
      </c>
      <c r="E213" s="5">
        <v>63212478.522600003</v>
      </c>
      <c r="F213" s="5">
        <v>13157963.3665</v>
      </c>
      <c r="G213" s="5">
        <v>0</v>
      </c>
      <c r="H213" s="5">
        <v>25306960.317600001</v>
      </c>
      <c r="I213" s="6">
        <f t="shared" si="6"/>
        <v>101677402.2067</v>
      </c>
      <c r="J213" s="12"/>
      <c r="K213" s="118"/>
      <c r="L213" s="121"/>
      <c r="M213" s="13">
        <v>8</v>
      </c>
      <c r="N213" s="5" t="s">
        <v>629</v>
      </c>
      <c r="O213" s="5">
        <v>66075262.166500002</v>
      </c>
      <c r="P213" s="5">
        <v>13753864.7327</v>
      </c>
      <c r="Q213" s="5">
        <v>-2620951.4900000002</v>
      </c>
      <c r="R213" s="5">
        <v>27827168.081700001</v>
      </c>
      <c r="S213" s="6">
        <f t="shared" si="7"/>
        <v>105035343.49090001</v>
      </c>
    </row>
    <row r="214" spans="1:19" ht="24.95" customHeight="1">
      <c r="A214" s="123"/>
      <c r="B214" s="121"/>
      <c r="C214" s="1">
        <v>12</v>
      </c>
      <c r="D214" s="5" t="s">
        <v>259</v>
      </c>
      <c r="E214" s="5">
        <v>65194111.643100001</v>
      </c>
      <c r="F214" s="5">
        <v>13570449.2651</v>
      </c>
      <c r="G214" s="5">
        <v>0</v>
      </c>
      <c r="H214" s="5">
        <v>27965435.090500001</v>
      </c>
      <c r="I214" s="6">
        <f t="shared" si="6"/>
        <v>106729995.99869999</v>
      </c>
      <c r="J214" s="12"/>
      <c r="K214" s="118"/>
      <c r="L214" s="121"/>
      <c r="M214" s="13">
        <v>9</v>
      </c>
      <c r="N214" s="5" t="s">
        <v>859</v>
      </c>
      <c r="O214" s="5">
        <v>79438599.498699993</v>
      </c>
      <c r="P214" s="5">
        <v>16535503.8517</v>
      </c>
      <c r="Q214" s="5">
        <v>-2620951.4900000002</v>
      </c>
      <c r="R214" s="5">
        <v>31124082.304900002</v>
      </c>
      <c r="S214" s="6">
        <f t="shared" si="7"/>
        <v>124477234.16530001</v>
      </c>
    </row>
    <row r="215" spans="1:19" ht="24.95" customHeight="1">
      <c r="A215" s="123"/>
      <c r="B215" s="121"/>
      <c r="C215" s="1">
        <v>13</v>
      </c>
      <c r="D215" s="5" t="s">
        <v>260</v>
      </c>
      <c r="E215" s="5">
        <v>59716399.311099999</v>
      </c>
      <c r="F215" s="5">
        <v>12430238.663000001</v>
      </c>
      <c r="G215" s="5">
        <v>0</v>
      </c>
      <c r="H215" s="5">
        <v>26853983.662300002</v>
      </c>
      <c r="I215" s="6">
        <f t="shared" si="6"/>
        <v>99000621.636399999</v>
      </c>
      <c r="J215" s="12"/>
      <c r="K215" s="118"/>
      <c r="L215" s="121"/>
      <c r="M215" s="13">
        <v>10</v>
      </c>
      <c r="N215" s="5" t="s">
        <v>860</v>
      </c>
      <c r="O215" s="5">
        <v>86200628.848100007</v>
      </c>
      <c r="P215" s="5">
        <v>17943050.851</v>
      </c>
      <c r="Q215" s="5">
        <v>-2620951.4900000002</v>
      </c>
      <c r="R215" s="5">
        <v>34410167.710199997</v>
      </c>
      <c r="S215" s="6">
        <f t="shared" si="7"/>
        <v>135932895.91930002</v>
      </c>
    </row>
    <row r="216" spans="1:19" ht="24.95" customHeight="1">
      <c r="A216" s="123"/>
      <c r="B216" s="121"/>
      <c r="C216" s="1">
        <v>14</v>
      </c>
      <c r="D216" s="5" t="s">
        <v>261</v>
      </c>
      <c r="E216" s="5">
        <v>58484154.402999997</v>
      </c>
      <c r="F216" s="5">
        <v>12173741.310900001</v>
      </c>
      <c r="G216" s="5">
        <v>0</v>
      </c>
      <c r="H216" s="5">
        <v>26006513.4683</v>
      </c>
      <c r="I216" s="6">
        <f t="shared" si="6"/>
        <v>96664409.1822</v>
      </c>
      <c r="J216" s="12"/>
      <c r="K216" s="118"/>
      <c r="L216" s="121"/>
      <c r="M216" s="13">
        <v>11</v>
      </c>
      <c r="N216" s="5" t="s">
        <v>861</v>
      </c>
      <c r="O216" s="5">
        <v>65956348.834899999</v>
      </c>
      <c r="P216" s="5">
        <v>13729112.3848</v>
      </c>
      <c r="Q216" s="5">
        <v>-2620951.4900000002</v>
      </c>
      <c r="R216" s="5">
        <v>26597463.659000002</v>
      </c>
      <c r="S216" s="6">
        <f t="shared" si="7"/>
        <v>103661973.38870001</v>
      </c>
    </row>
    <row r="217" spans="1:19" ht="24.95" customHeight="1">
      <c r="A217" s="123"/>
      <c r="B217" s="121"/>
      <c r="C217" s="1">
        <v>15</v>
      </c>
      <c r="D217" s="5" t="s">
        <v>262</v>
      </c>
      <c r="E217" s="5">
        <v>63462053.145800002</v>
      </c>
      <c r="F217" s="5">
        <v>13209913.453299999</v>
      </c>
      <c r="G217" s="5">
        <v>0</v>
      </c>
      <c r="H217" s="5">
        <v>27981447.916900001</v>
      </c>
      <c r="I217" s="6">
        <f t="shared" si="6"/>
        <v>104653414.516</v>
      </c>
      <c r="J217" s="12"/>
      <c r="K217" s="118"/>
      <c r="L217" s="121"/>
      <c r="M217" s="13">
        <v>12</v>
      </c>
      <c r="N217" s="5" t="s">
        <v>862</v>
      </c>
      <c r="O217" s="5">
        <v>68269144.372999996</v>
      </c>
      <c r="P217" s="5">
        <v>14210531.238700001</v>
      </c>
      <c r="Q217" s="5">
        <v>-2620951.4900000002</v>
      </c>
      <c r="R217" s="5">
        <v>27628044.554200001</v>
      </c>
      <c r="S217" s="6">
        <f t="shared" si="7"/>
        <v>107486768.67590001</v>
      </c>
    </row>
    <row r="218" spans="1:19" ht="24.95" customHeight="1">
      <c r="A218" s="123"/>
      <c r="B218" s="121"/>
      <c r="C218" s="1">
        <v>16</v>
      </c>
      <c r="D218" s="5" t="s">
        <v>263</v>
      </c>
      <c r="E218" s="5">
        <v>52409666.491999999</v>
      </c>
      <c r="F218" s="5">
        <v>10909309.1723</v>
      </c>
      <c r="G218" s="5">
        <v>0</v>
      </c>
      <c r="H218" s="5">
        <v>23264230.557500001</v>
      </c>
      <c r="I218" s="6">
        <f t="shared" si="6"/>
        <v>86583206.221799999</v>
      </c>
      <c r="J218" s="12"/>
      <c r="K218" s="118"/>
      <c r="L218" s="121"/>
      <c r="M218" s="13">
        <v>13</v>
      </c>
      <c r="N218" s="5" t="s">
        <v>863</v>
      </c>
      <c r="O218" s="5">
        <v>63443634.891400002</v>
      </c>
      <c r="P218" s="5">
        <v>13206079.610300001</v>
      </c>
      <c r="Q218" s="5">
        <v>-2620951.4900000002</v>
      </c>
      <c r="R218" s="5">
        <v>26032291.529300001</v>
      </c>
      <c r="S218" s="6">
        <f t="shared" si="7"/>
        <v>100061054.54100001</v>
      </c>
    </row>
    <row r="219" spans="1:19" ht="24.95" customHeight="1">
      <c r="A219" s="123"/>
      <c r="B219" s="121"/>
      <c r="C219" s="1">
        <v>17</v>
      </c>
      <c r="D219" s="5" t="s">
        <v>264</v>
      </c>
      <c r="E219" s="5">
        <v>66014026.617399998</v>
      </c>
      <c r="F219" s="5">
        <v>13741118.2761</v>
      </c>
      <c r="G219" s="5">
        <v>0</v>
      </c>
      <c r="H219" s="5">
        <v>29265066.028299998</v>
      </c>
      <c r="I219" s="6">
        <f t="shared" si="6"/>
        <v>109020210.9218</v>
      </c>
      <c r="J219" s="12"/>
      <c r="K219" s="118"/>
      <c r="L219" s="121"/>
      <c r="M219" s="13">
        <v>14</v>
      </c>
      <c r="N219" s="5" t="s">
        <v>630</v>
      </c>
      <c r="O219" s="5">
        <v>79344922.937000006</v>
      </c>
      <c r="P219" s="5">
        <v>16516004.6516</v>
      </c>
      <c r="Q219" s="5">
        <v>-2620951.4900000002</v>
      </c>
      <c r="R219" s="5">
        <v>30938955.600400001</v>
      </c>
      <c r="S219" s="6">
        <f t="shared" si="7"/>
        <v>124178931.69900002</v>
      </c>
    </row>
    <row r="220" spans="1:19" ht="24.95" customHeight="1">
      <c r="A220" s="123"/>
      <c r="B220" s="121"/>
      <c r="C220" s="1">
        <v>18</v>
      </c>
      <c r="D220" s="5" t="s">
        <v>265</v>
      </c>
      <c r="E220" s="5">
        <v>69406912.168099999</v>
      </c>
      <c r="F220" s="5">
        <v>14447362.7523</v>
      </c>
      <c r="G220" s="5">
        <v>0</v>
      </c>
      <c r="H220" s="5">
        <v>27621908.125500001</v>
      </c>
      <c r="I220" s="6">
        <f t="shared" si="6"/>
        <v>111476183.04589999</v>
      </c>
      <c r="J220" s="12"/>
      <c r="K220" s="118"/>
      <c r="L220" s="121"/>
      <c r="M220" s="13">
        <v>15</v>
      </c>
      <c r="N220" s="5" t="s">
        <v>631</v>
      </c>
      <c r="O220" s="5">
        <v>52658724.937600002</v>
      </c>
      <c r="P220" s="5">
        <v>10961151.8144</v>
      </c>
      <c r="Q220" s="5">
        <v>-2620951.4900000002</v>
      </c>
      <c r="R220" s="5">
        <v>21976784.058400001</v>
      </c>
      <c r="S220" s="6">
        <f t="shared" si="7"/>
        <v>82975709.3204</v>
      </c>
    </row>
    <row r="221" spans="1:19" ht="24.95" customHeight="1">
      <c r="A221" s="123"/>
      <c r="B221" s="121"/>
      <c r="C221" s="1">
        <v>19</v>
      </c>
      <c r="D221" s="5" t="s">
        <v>266</v>
      </c>
      <c r="E221" s="5">
        <v>90643407.107099995</v>
      </c>
      <c r="F221" s="5">
        <v>18867835.243999999</v>
      </c>
      <c r="G221" s="5">
        <v>0</v>
      </c>
      <c r="H221" s="5">
        <v>37855544.1589</v>
      </c>
      <c r="I221" s="6">
        <f t="shared" si="6"/>
        <v>147366786.50999999</v>
      </c>
      <c r="J221" s="12"/>
      <c r="K221" s="118"/>
      <c r="L221" s="121"/>
      <c r="M221" s="13">
        <v>16</v>
      </c>
      <c r="N221" s="5" t="s">
        <v>632</v>
      </c>
      <c r="O221" s="5">
        <v>87030539.237900004</v>
      </c>
      <c r="P221" s="5">
        <v>18115800.453000002</v>
      </c>
      <c r="Q221" s="5">
        <v>-2620951.4900000002</v>
      </c>
      <c r="R221" s="5">
        <v>34010250.252400003</v>
      </c>
      <c r="S221" s="6">
        <f t="shared" si="7"/>
        <v>136535638.4533</v>
      </c>
    </row>
    <row r="222" spans="1:19" ht="24.95" customHeight="1">
      <c r="A222" s="123"/>
      <c r="B222" s="121"/>
      <c r="C222" s="1">
        <v>20</v>
      </c>
      <c r="D222" s="5" t="s">
        <v>267</v>
      </c>
      <c r="E222" s="5">
        <v>71854429.468899995</v>
      </c>
      <c r="F222" s="5">
        <v>14956824.5506</v>
      </c>
      <c r="G222" s="5">
        <v>0</v>
      </c>
      <c r="H222" s="5">
        <v>31666298.778099999</v>
      </c>
      <c r="I222" s="6">
        <f t="shared" si="6"/>
        <v>118477552.79759999</v>
      </c>
      <c r="J222" s="12"/>
      <c r="K222" s="118"/>
      <c r="L222" s="121"/>
      <c r="M222" s="13">
        <v>17</v>
      </c>
      <c r="N222" s="5" t="s">
        <v>633</v>
      </c>
      <c r="O222" s="5">
        <v>70123003.897699997</v>
      </c>
      <c r="P222" s="5">
        <v>14596420.485300001</v>
      </c>
      <c r="Q222" s="5">
        <v>-2620951.4900000002</v>
      </c>
      <c r="R222" s="5">
        <v>26017027.5042</v>
      </c>
      <c r="S222" s="6">
        <f t="shared" si="7"/>
        <v>108115500.3972</v>
      </c>
    </row>
    <row r="223" spans="1:19" ht="24.95" customHeight="1">
      <c r="A223" s="123"/>
      <c r="B223" s="121"/>
      <c r="C223" s="1">
        <v>21</v>
      </c>
      <c r="D223" s="5" t="s">
        <v>268</v>
      </c>
      <c r="E223" s="5">
        <v>56986943.5506</v>
      </c>
      <c r="F223" s="5">
        <v>11862090.0988</v>
      </c>
      <c r="G223" s="5">
        <v>0</v>
      </c>
      <c r="H223" s="5">
        <v>26298776.348999999</v>
      </c>
      <c r="I223" s="6">
        <f t="shared" si="6"/>
        <v>95147809.998400003</v>
      </c>
      <c r="J223" s="12"/>
      <c r="K223" s="119"/>
      <c r="L223" s="122"/>
      <c r="M223" s="13">
        <v>18</v>
      </c>
      <c r="N223" s="5" t="s">
        <v>634</v>
      </c>
      <c r="O223" s="5">
        <v>82272862.224700004</v>
      </c>
      <c r="P223" s="5">
        <v>17125468.459800001</v>
      </c>
      <c r="Q223" s="5">
        <v>-2620951.4900000002</v>
      </c>
      <c r="R223" s="5">
        <v>30278570.5141</v>
      </c>
      <c r="S223" s="6">
        <f t="shared" si="7"/>
        <v>127055949.70860001</v>
      </c>
    </row>
    <row r="224" spans="1:19" ht="24.95" customHeight="1">
      <c r="A224" s="123"/>
      <c r="B224" s="121"/>
      <c r="C224" s="1">
        <v>22</v>
      </c>
      <c r="D224" s="5" t="s">
        <v>269</v>
      </c>
      <c r="E224" s="5">
        <v>66958899.876199998</v>
      </c>
      <c r="F224" s="5">
        <v>13937797.919399999</v>
      </c>
      <c r="G224" s="5">
        <v>0</v>
      </c>
      <c r="H224" s="5">
        <v>30393106.283799998</v>
      </c>
      <c r="I224" s="6">
        <f t="shared" si="6"/>
        <v>111289804.0794</v>
      </c>
      <c r="J224" s="12"/>
      <c r="K224" s="19"/>
      <c r="L224" s="114" t="s">
        <v>841</v>
      </c>
      <c r="M224" s="115"/>
      <c r="N224" s="116"/>
      <c r="O224" s="15">
        <v>1304871575.0471001</v>
      </c>
      <c r="P224" s="15">
        <v>271614921.35220003</v>
      </c>
      <c r="Q224" s="15">
        <v>-47177126.820000023</v>
      </c>
      <c r="R224" s="15">
        <v>516276199.58209985</v>
      </c>
      <c r="S224" s="8">
        <f t="shared" si="7"/>
        <v>2045585569.1614001</v>
      </c>
    </row>
    <row r="225" spans="1:19" ht="24.95" customHeight="1">
      <c r="A225" s="123"/>
      <c r="B225" s="121"/>
      <c r="C225" s="1">
        <v>23</v>
      </c>
      <c r="D225" s="5" t="s">
        <v>270</v>
      </c>
      <c r="E225" s="5">
        <v>83210659.298700005</v>
      </c>
      <c r="F225" s="5">
        <v>17320675.163199998</v>
      </c>
      <c r="G225" s="5">
        <v>0</v>
      </c>
      <c r="H225" s="5">
        <v>36841148.890299998</v>
      </c>
      <c r="I225" s="6">
        <f t="shared" si="6"/>
        <v>137372483.3522</v>
      </c>
      <c r="J225" s="12"/>
      <c r="K225" s="117">
        <v>29</v>
      </c>
      <c r="L225" s="120" t="s">
        <v>54</v>
      </c>
      <c r="M225" s="13">
        <v>1</v>
      </c>
      <c r="N225" s="5" t="s">
        <v>635</v>
      </c>
      <c r="O225" s="5">
        <v>51416690.4542</v>
      </c>
      <c r="P225" s="5">
        <v>10702616.718</v>
      </c>
      <c r="Q225" s="5">
        <v>-2734288.18</v>
      </c>
      <c r="R225" s="5">
        <v>21872869.452500001</v>
      </c>
      <c r="S225" s="6">
        <f t="shared" si="7"/>
        <v>81257888.444700003</v>
      </c>
    </row>
    <row r="226" spans="1:19" ht="24.95" customHeight="1">
      <c r="A226" s="123"/>
      <c r="B226" s="121"/>
      <c r="C226" s="1">
        <v>24</v>
      </c>
      <c r="D226" s="5" t="s">
        <v>271</v>
      </c>
      <c r="E226" s="5">
        <v>68477496.411799997</v>
      </c>
      <c r="F226" s="5">
        <v>14253900.6581</v>
      </c>
      <c r="G226" s="5">
        <v>0</v>
      </c>
      <c r="H226" s="5">
        <v>27272793.951200001</v>
      </c>
      <c r="I226" s="6">
        <f t="shared" si="6"/>
        <v>110004191.02109998</v>
      </c>
      <c r="J226" s="12"/>
      <c r="K226" s="118"/>
      <c r="L226" s="121"/>
      <c r="M226" s="13">
        <v>2</v>
      </c>
      <c r="N226" s="5" t="s">
        <v>636</v>
      </c>
      <c r="O226" s="5">
        <v>51560921.386600003</v>
      </c>
      <c r="P226" s="5">
        <v>10732639.039000001</v>
      </c>
      <c r="Q226" s="5">
        <v>-2734288.18</v>
      </c>
      <c r="R226" s="5">
        <v>21437758.336800002</v>
      </c>
      <c r="S226" s="6">
        <f t="shared" si="7"/>
        <v>80997030.582400009</v>
      </c>
    </row>
    <row r="227" spans="1:19" ht="24.95" customHeight="1">
      <c r="A227" s="123"/>
      <c r="B227" s="122"/>
      <c r="C227" s="1">
        <v>25</v>
      </c>
      <c r="D227" s="5" t="s">
        <v>272</v>
      </c>
      <c r="E227" s="5">
        <v>65761852.3838</v>
      </c>
      <c r="F227" s="5">
        <v>13688627.068600001</v>
      </c>
      <c r="G227" s="5">
        <v>0</v>
      </c>
      <c r="H227" s="5">
        <v>26085137.597600002</v>
      </c>
      <c r="I227" s="6">
        <f t="shared" si="6"/>
        <v>105535617.05</v>
      </c>
      <c r="J227" s="12"/>
      <c r="K227" s="118"/>
      <c r="L227" s="121"/>
      <c r="M227" s="13">
        <v>3</v>
      </c>
      <c r="N227" s="5" t="s">
        <v>864</v>
      </c>
      <c r="O227" s="5">
        <v>64236247.155100003</v>
      </c>
      <c r="P227" s="5">
        <v>13371065.4387</v>
      </c>
      <c r="Q227" s="5">
        <v>-2734288.18</v>
      </c>
      <c r="R227" s="5">
        <v>26146508.482299998</v>
      </c>
      <c r="S227" s="6">
        <f t="shared" si="7"/>
        <v>101019532.8961</v>
      </c>
    </row>
    <row r="228" spans="1:19" ht="24.95" customHeight="1">
      <c r="A228" s="1"/>
      <c r="B228" s="114" t="s">
        <v>823</v>
      </c>
      <c r="C228" s="115"/>
      <c r="D228" s="116"/>
      <c r="E228" s="15">
        <v>1684047016.4119003</v>
      </c>
      <c r="F228" s="15">
        <v>350542004.7949</v>
      </c>
      <c r="G228" s="15">
        <v>0</v>
      </c>
      <c r="H228" s="15">
        <v>720175233.47130001</v>
      </c>
      <c r="I228" s="8">
        <f t="shared" si="6"/>
        <v>2754764254.6781001</v>
      </c>
      <c r="J228" s="12"/>
      <c r="K228" s="118"/>
      <c r="L228" s="121"/>
      <c r="M228" s="13">
        <v>4</v>
      </c>
      <c r="N228" s="5" t="s">
        <v>865</v>
      </c>
      <c r="O228" s="5">
        <v>56783422.656900004</v>
      </c>
      <c r="P228" s="5">
        <v>11819726.304099999</v>
      </c>
      <c r="Q228" s="5">
        <v>-2734288.18</v>
      </c>
      <c r="R228" s="5">
        <v>21852651.8193</v>
      </c>
      <c r="S228" s="6">
        <f t="shared" si="7"/>
        <v>87721512.600299999</v>
      </c>
    </row>
    <row r="229" spans="1:19" ht="24.95" customHeight="1">
      <c r="A229" s="123">
        <v>11</v>
      </c>
      <c r="B229" s="120" t="s">
        <v>36</v>
      </c>
      <c r="C229" s="1">
        <v>1</v>
      </c>
      <c r="D229" s="5" t="s">
        <v>273</v>
      </c>
      <c r="E229" s="5">
        <v>74676987.574399993</v>
      </c>
      <c r="F229" s="5">
        <v>15544352.789000001</v>
      </c>
      <c r="G229" s="5">
        <v>-3113049.15</v>
      </c>
      <c r="H229" s="5">
        <v>28755572.632100001</v>
      </c>
      <c r="I229" s="6">
        <f t="shared" si="6"/>
        <v>115863863.84549999</v>
      </c>
      <c r="J229" s="12"/>
      <c r="K229" s="118"/>
      <c r="L229" s="121"/>
      <c r="M229" s="13">
        <v>5</v>
      </c>
      <c r="N229" s="5" t="s">
        <v>866</v>
      </c>
      <c r="O229" s="5">
        <v>53734934.447099999</v>
      </c>
      <c r="P229" s="5">
        <v>11185169.692399999</v>
      </c>
      <c r="Q229" s="5">
        <v>-2734288.18</v>
      </c>
      <c r="R229" s="5">
        <v>21560561.7388</v>
      </c>
      <c r="S229" s="6">
        <f t="shared" si="7"/>
        <v>83746377.698300004</v>
      </c>
    </row>
    <row r="230" spans="1:19" ht="24.95" customHeight="1">
      <c r="A230" s="123"/>
      <c r="B230" s="121"/>
      <c r="C230" s="1">
        <v>2</v>
      </c>
      <c r="D230" s="5" t="s">
        <v>274</v>
      </c>
      <c r="E230" s="5">
        <v>70121573.991999999</v>
      </c>
      <c r="F230" s="5">
        <v>14596122.843900001</v>
      </c>
      <c r="G230" s="5">
        <v>-3067495.01</v>
      </c>
      <c r="H230" s="5">
        <v>29037121.895300001</v>
      </c>
      <c r="I230" s="6">
        <f t="shared" si="6"/>
        <v>110687323.72119999</v>
      </c>
      <c r="J230" s="12"/>
      <c r="K230" s="118"/>
      <c r="L230" s="121"/>
      <c r="M230" s="13">
        <v>6</v>
      </c>
      <c r="N230" s="5" t="s">
        <v>637</v>
      </c>
      <c r="O230" s="5">
        <v>61201451.029799998</v>
      </c>
      <c r="P230" s="5">
        <v>12739358.896299999</v>
      </c>
      <c r="Q230" s="5">
        <v>-2734288.18</v>
      </c>
      <c r="R230" s="5">
        <v>25510949.036800001</v>
      </c>
      <c r="S230" s="6">
        <f t="shared" si="7"/>
        <v>96717470.782899991</v>
      </c>
    </row>
    <row r="231" spans="1:19" ht="24.95" customHeight="1">
      <c r="A231" s="123"/>
      <c r="B231" s="121"/>
      <c r="C231" s="1">
        <v>3</v>
      </c>
      <c r="D231" s="5" t="s">
        <v>851</v>
      </c>
      <c r="E231" s="5">
        <v>70725223.511199996</v>
      </c>
      <c r="F231" s="5">
        <v>14721775.222200001</v>
      </c>
      <c r="G231" s="5">
        <v>-3073531.51</v>
      </c>
      <c r="H231" s="5">
        <v>29063675.538899999</v>
      </c>
      <c r="I231" s="6">
        <f t="shared" si="6"/>
        <v>111437142.7623</v>
      </c>
      <c r="J231" s="12"/>
      <c r="K231" s="118"/>
      <c r="L231" s="121"/>
      <c r="M231" s="13">
        <v>7</v>
      </c>
      <c r="N231" s="5" t="s">
        <v>638</v>
      </c>
      <c r="O231" s="5">
        <v>51295909.060800001</v>
      </c>
      <c r="P231" s="5">
        <v>10677475.524599999</v>
      </c>
      <c r="Q231" s="5">
        <v>-2734288.18</v>
      </c>
      <c r="R231" s="5">
        <v>22312588.575800002</v>
      </c>
      <c r="S231" s="6">
        <f t="shared" si="7"/>
        <v>81551684.98120001</v>
      </c>
    </row>
    <row r="232" spans="1:19" ht="24.95" customHeight="1">
      <c r="A232" s="123"/>
      <c r="B232" s="121"/>
      <c r="C232" s="1">
        <v>4</v>
      </c>
      <c r="D232" s="5" t="s">
        <v>36</v>
      </c>
      <c r="E232" s="5">
        <v>68198878.007799998</v>
      </c>
      <c r="F232" s="5">
        <v>14195904.9769</v>
      </c>
      <c r="G232" s="5">
        <v>-3048268.05</v>
      </c>
      <c r="H232" s="5">
        <v>27322136.674199998</v>
      </c>
      <c r="I232" s="6">
        <f t="shared" si="6"/>
        <v>106668651.6089</v>
      </c>
      <c r="J232" s="12"/>
      <c r="K232" s="118"/>
      <c r="L232" s="121"/>
      <c r="M232" s="13">
        <v>8</v>
      </c>
      <c r="N232" s="5" t="s">
        <v>639</v>
      </c>
      <c r="O232" s="5">
        <v>53273434.991499998</v>
      </c>
      <c r="P232" s="5">
        <v>11089106.493000001</v>
      </c>
      <c r="Q232" s="5">
        <v>-2734288.18</v>
      </c>
      <c r="R232" s="5">
        <v>21863538.237199999</v>
      </c>
      <c r="S232" s="6">
        <f t="shared" si="7"/>
        <v>83491791.541700006</v>
      </c>
    </row>
    <row r="233" spans="1:19" ht="24.95" customHeight="1">
      <c r="A233" s="123"/>
      <c r="B233" s="121"/>
      <c r="C233" s="1">
        <v>5</v>
      </c>
      <c r="D233" s="5" t="s">
        <v>275</v>
      </c>
      <c r="E233" s="5">
        <v>67977568.894500002</v>
      </c>
      <c r="F233" s="5">
        <v>14149838.4838</v>
      </c>
      <c r="G233" s="5">
        <v>-3046054.96</v>
      </c>
      <c r="H233" s="5">
        <v>28403981.6538</v>
      </c>
      <c r="I233" s="6">
        <f t="shared" si="6"/>
        <v>107485334.0721</v>
      </c>
      <c r="J233" s="12"/>
      <c r="K233" s="118"/>
      <c r="L233" s="121"/>
      <c r="M233" s="13">
        <v>9</v>
      </c>
      <c r="N233" s="5" t="s">
        <v>640</v>
      </c>
      <c r="O233" s="5">
        <v>52397066.668300003</v>
      </c>
      <c r="P233" s="5">
        <v>10906686.461999999</v>
      </c>
      <c r="Q233" s="5">
        <v>-2734288.18</v>
      </c>
      <c r="R233" s="5">
        <v>21771378.0856</v>
      </c>
      <c r="S233" s="6">
        <f t="shared" si="7"/>
        <v>82340843.035899997</v>
      </c>
    </row>
    <row r="234" spans="1:19" ht="24.95" customHeight="1">
      <c r="A234" s="123"/>
      <c r="B234" s="121"/>
      <c r="C234" s="1">
        <v>6</v>
      </c>
      <c r="D234" s="5" t="s">
        <v>276</v>
      </c>
      <c r="E234" s="5">
        <v>70655339.644299999</v>
      </c>
      <c r="F234" s="5">
        <v>14707228.5791</v>
      </c>
      <c r="G234" s="5">
        <v>-3072832.67</v>
      </c>
      <c r="H234" s="5">
        <v>27688934.077599999</v>
      </c>
      <c r="I234" s="6">
        <f t="shared" si="6"/>
        <v>109978669.631</v>
      </c>
      <c r="J234" s="12"/>
      <c r="K234" s="118"/>
      <c r="L234" s="121"/>
      <c r="M234" s="13">
        <v>10</v>
      </c>
      <c r="N234" s="5" t="s">
        <v>641</v>
      </c>
      <c r="O234" s="5">
        <v>59481024.711400002</v>
      </c>
      <c r="P234" s="5">
        <v>12381244.3752</v>
      </c>
      <c r="Q234" s="5">
        <v>-2734288.18</v>
      </c>
      <c r="R234" s="5">
        <v>25124049.200399999</v>
      </c>
      <c r="S234" s="6">
        <f t="shared" si="7"/>
        <v>94252030.106999993</v>
      </c>
    </row>
    <row r="235" spans="1:19" ht="24.95" customHeight="1">
      <c r="A235" s="123"/>
      <c r="B235" s="121"/>
      <c r="C235" s="1">
        <v>7</v>
      </c>
      <c r="D235" s="5" t="s">
        <v>277</v>
      </c>
      <c r="E235" s="5">
        <v>82555381.865199998</v>
      </c>
      <c r="F235" s="5">
        <v>17184276.201099999</v>
      </c>
      <c r="G235" s="5">
        <v>-3191833.09</v>
      </c>
      <c r="H235" s="5">
        <v>32377524.1899</v>
      </c>
      <c r="I235" s="6">
        <f t="shared" si="6"/>
        <v>128925349.1662</v>
      </c>
      <c r="J235" s="12"/>
      <c r="K235" s="118"/>
      <c r="L235" s="121"/>
      <c r="M235" s="13">
        <v>11</v>
      </c>
      <c r="N235" s="5" t="s">
        <v>642</v>
      </c>
      <c r="O235" s="5">
        <v>62980330.074199997</v>
      </c>
      <c r="P235" s="5">
        <v>13109640.616699999</v>
      </c>
      <c r="Q235" s="5">
        <v>-2734288.18</v>
      </c>
      <c r="R235" s="5">
        <v>27117761.279899999</v>
      </c>
      <c r="S235" s="6">
        <f t="shared" si="7"/>
        <v>100473443.79079999</v>
      </c>
    </row>
    <row r="236" spans="1:19" ht="24.95" customHeight="1">
      <c r="A236" s="123"/>
      <c r="B236" s="121"/>
      <c r="C236" s="1">
        <v>8</v>
      </c>
      <c r="D236" s="5" t="s">
        <v>278</v>
      </c>
      <c r="E236" s="5">
        <v>73125357.762600005</v>
      </c>
      <c r="F236" s="5">
        <v>15221374.0244</v>
      </c>
      <c r="G236" s="5">
        <v>-3097532.85</v>
      </c>
      <c r="H236" s="5">
        <v>28716692.5682</v>
      </c>
      <c r="I236" s="6">
        <f t="shared" si="6"/>
        <v>113965891.5052</v>
      </c>
      <c r="J236" s="12"/>
      <c r="K236" s="118"/>
      <c r="L236" s="121"/>
      <c r="M236" s="13">
        <v>12</v>
      </c>
      <c r="N236" s="5" t="s">
        <v>643</v>
      </c>
      <c r="O236" s="5">
        <v>72790747.930199996</v>
      </c>
      <c r="P236" s="5">
        <v>15151723.473999999</v>
      </c>
      <c r="Q236" s="5">
        <v>-2734288.18</v>
      </c>
      <c r="R236" s="5">
        <v>28317744.053800002</v>
      </c>
      <c r="S236" s="6">
        <f t="shared" si="7"/>
        <v>113525927.27799998</v>
      </c>
    </row>
    <row r="237" spans="1:19" ht="24.95" customHeight="1">
      <c r="A237" s="123"/>
      <c r="B237" s="121"/>
      <c r="C237" s="1">
        <v>9</v>
      </c>
      <c r="D237" s="5" t="s">
        <v>279</v>
      </c>
      <c r="E237" s="5">
        <v>66160929.2258</v>
      </c>
      <c r="F237" s="5">
        <v>13771696.718599999</v>
      </c>
      <c r="G237" s="5">
        <v>-3027888.56</v>
      </c>
      <c r="H237" s="5">
        <v>26981259.313499998</v>
      </c>
      <c r="I237" s="6">
        <f t="shared" si="6"/>
        <v>103885996.6979</v>
      </c>
      <c r="J237" s="12"/>
      <c r="K237" s="118"/>
      <c r="L237" s="121"/>
      <c r="M237" s="13">
        <v>13</v>
      </c>
      <c r="N237" s="5" t="s">
        <v>644</v>
      </c>
      <c r="O237" s="5">
        <v>67851476.508399993</v>
      </c>
      <c r="P237" s="5">
        <v>14123591.783199999</v>
      </c>
      <c r="Q237" s="5">
        <v>-2734288.18</v>
      </c>
      <c r="R237" s="5">
        <v>26336703.995099999</v>
      </c>
      <c r="S237" s="6">
        <f t="shared" si="7"/>
        <v>105577484.10669997</v>
      </c>
    </row>
    <row r="238" spans="1:19" ht="24.95" customHeight="1">
      <c r="A238" s="123"/>
      <c r="B238" s="121"/>
      <c r="C238" s="1">
        <v>10</v>
      </c>
      <c r="D238" s="5" t="s">
        <v>280</v>
      </c>
      <c r="E238" s="5">
        <v>91897244.488999993</v>
      </c>
      <c r="F238" s="5">
        <v>19128827.167100001</v>
      </c>
      <c r="G238" s="5">
        <v>-3285251.71</v>
      </c>
      <c r="H238" s="5">
        <v>33498882.8345</v>
      </c>
      <c r="I238" s="6">
        <f t="shared" si="6"/>
        <v>141239702.78060001</v>
      </c>
      <c r="J238" s="12"/>
      <c r="K238" s="118"/>
      <c r="L238" s="121"/>
      <c r="M238" s="13">
        <v>14</v>
      </c>
      <c r="N238" s="5" t="s">
        <v>645</v>
      </c>
      <c r="O238" s="5">
        <v>59145472.966399997</v>
      </c>
      <c r="P238" s="5">
        <v>12311397.761499999</v>
      </c>
      <c r="Q238" s="5">
        <v>-2734288.18</v>
      </c>
      <c r="R238" s="5">
        <v>25279396.655999999</v>
      </c>
      <c r="S238" s="6">
        <f t="shared" si="7"/>
        <v>94001979.203899994</v>
      </c>
    </row>
    <row r="239" spans="1:19" ht="24.95" customHeight="1">
      <c r="A239" s="123"/>
      <c r="B239" s="121"/>
      <c r="C239" s="1">
        <v>11</v>
      </c>
      <c r="D239" s="5" t="s">
        <v>281</v>
      </c>
      <c r="E239" s="5">
        <v>71292510.012400001</v>
      </c>
      <c r="F239" s="5">
        <v>14839858.4737</v>
      </c>
      <c r="G239" s="5">
        <v>-3079204.37</v>
      </c>
      <c r="H239" s="5">
        <v>28577185.138700001</v>
      </c>
      <c r="I239" s="6">
        <f t="shared" si="6"/>
        <v>111630349.25479999</v>
      </c>
      <c r="J239" s="12"/>
      <c r="K239" s="118"/>
      <c r="L239" s="121"/>
      <c r="M239" s="13">
        <v>15</v>
      </c>
      <c r="N239" s="5" t="s">
        <v>646</v>
      </c>
      <c r="O239" s="5">
        <v>46477769.833499998</v>
      </c>
      <c r="P239" s="5">
        <v>9674558.0480000004</v>
      </c>
      <c r="Q239" s="5">
        <v>-2734288.18</v>
      </c>
      <c r="R239" s="5">
        <v>19618459.3442</v>
      </c>
      <c r="S239" s="6">
        <f t="shared" si="7"/>
        <v>73036499.045699999</v>
      </c>
    </row>
    <row r="240" spans="1:19" ht="24.95" customHeight="1">
      <c r="A240" s="123"/>
      <c r="B240" s="121"/>
      <c r="C240" s="1">
        <v>12</v>
      </c>
      <c r="D240" s="5" t="s">
        <v>282</v>
      </c>
      <c r="E240" s="5">
        <v>78665808.446999997</v>
      </c>
      <c r="F240" s="5">
        <v>16374643.8983</v>
      </c>
      <c r="G240" s="5">
        <v>-3152937.35</v>
      </c>
      <c r="H240" s="5">
        <v>31325343.259199999</v>
      </c>
      <c r="I240" s="6">
        <f t="shared" si="6"/>
        <v>123212858.2545</v>
      </c>
      <c r="J240" s="12"/>
      <c r="K240" s="118"/>
      <c r="L240" s="121"/>
      <c r="M240" s="13">
        <v>16</v>
      </c>
      <c r="N240" s="5" t="s">
        <v>541</v>
      </c>
      <c r="O240" s="5">
        <v>59891005.182599999</v>
      </c>
      <c r="P240" s="5">
        <v>12466583.664999999</v>
      </c>
      <c r="Q240" s="5">
        <v>-2734288.18</v>
      </c>
      <c r="R240" s="5">
        <v>23056608.999699999</v>
      </c>
      <c r="S240" s="6">
        <f t="shared" si="7"/>
        <v>92679909.667299986</v>
      </c>
    </row>
    <row r="241" spans="1:19" ht="24.95" customHeight="1">
      <c r="A241" s="123"/>
      <c r="B241" s="122"/>
      <c r="C241" s="1">
        <v>13</v>
      </c>
      <c r="D241" s="5" t="s">
        <v>283</v>
      </c>
      <c r="E241" s="5">
        <v>86158579.186000004</v>
      </c>
      <c r="F241" s="5">
        <v>17934298.023600001</v>
      </c>
      <c r="G241" s="5">
        <v>-3227865.06</v>
      </c>
      <c r="H241" s="5">
        <v>33657628.695600003</v>
      </c>
      <c r="I241" s="6">
        <f t="shared" si="6"/>
        <v>134522640.8452</v>
      </c>
      <c r="J241" s="12"/>
      <c r="K241" s="118"/>
      <c r="L241" s="121"/>
      <c r="M241" s="13">
        <v>17</v>
      </c>
      <c r="N241" s="5" t="s">
        <v>647</v>
      </c>
      <c r="O241" s="5">
        <v>52802109.671300001</v>
      </c>
      <c r="P241" s="5">
        <v>10990997.9954</v>
      </c>
      <c r="Q241" s="5">
        <v>-2734288.18</v>
      </c>
      <c r="R241" s="5">
        <v>21057943.311999999</v>
      </c>
      <c r="S241" s="6">
        <f t="shared" si="7"/>
        <v>82116762.798700005</v>
      </c>
    </row>
    <row r="242" spans="1:19" ht="24.95" customHeight="1">
      <c r="A242" s="1"/>
      <c r="B242" s="114" t="s">
        <v>824</v>
      </c>
      <c r="C242" s="115"/>
      <c r="D242" s="116"/>
      <c r="E242" s="15">
        <v>972211382.61220002</v>
      </c>
      <c r="F242" s="15">
        <v>202370197.40169999</v>
      </c>
      <c r="G242" s="15">
        <v>-40483744.340000004</v>
      </c>
      <c r="H242" s="15">
        <v>385405938.47150004</v>
      </c>
      <c r="I242" s="8">
        <f t="shared" si="6"/>
        <v>1519503774.1454</v>
      </c>
      <c r="J242" s="12"/>
      <c r="K242" s="118"/>
      <c r="L242" s="121"/>
      <c r="M242" s="13">
        <v>18</v>
      </c>
      <c r="N242" s="5" t="s">
        <v>867</v>
      </c>
      <c r="O242" s="5">
        <v>55046770.972099997</v>
      </c>
      <c r="P242" s="5">
        <v>11458234.399599999</v>
      </c>
      <c r="Q242" s="5">
        <v>-2734288.18</v>
      </c>
      <c r="R242" s="5">
        <v>23623278.731800001</v>
      </c>
      <c r="S242" s="6">
        <f t="shared" si="7"/>
        <v>87393995.923500001</v>
      </c>
    </row>
    <row r="243" spans="1:19" ht="24.95" customHeight="1">
      <c r="A243" s="120" t="s">
        <v>37</v>
      </c>
      <c r="B243" s="120" t="s">
        <v>37</v>
      </c>
      <c r="C243" s="1">
        <v>1</v>
      </c>
      <c r="D243" s="5" t="s">
        <v>284</v>
      </c>
      <c r="E243" s="5">
        <v>89450916.133200005</v>
      </c>
      <c r="F243" s="5">
        <v>18619612.853100002</v>
      </c>
      <c r="G243" s="5">
        <v>0</v>
      </c>
      <c r="H243" s="5">
        <v>35390062.381999999</v>
      </c>
      <c r="I243" s="6">
        <f t="shared" si="6"/>
        <v>143460591.36830002</v>
      </c>
      <c r="J243" s="12"/>
      <c r="K243" s="118"/>
      <c r="L243" s="121"/>
      <c r="M243" s="13">
        <v>19</v>
      </c>
      <c r="N243" s="5" t="s">
        <v>648</v>
      </c>
      <c r="O243" s="5">
        <v>58332754.412500001</v>
      </c>
      <c r="P243" s="5">
        <v>12142226.717900001</v>
      </c>
      <c r="Q243" s="5">
        <v>-2734288.18</v>
      </c>
      <c r="R243" s="5">
        <v>23448692.844599999</v>
      </c>
      <c r="S243" s="6">
        <f t="shared" si="7"/>
        <v>91189385.794999987</v>
      </c>
    </row>
    <row r="244" spans="1:19" ht="24.95" customHeight="1">
      <c r="A244" s="121"/>
      <c r="B244" s="121"/>
      <c r="C244" s="1">
        <v>2</v>
      </c>
      <c r="D244" s="5" t="s">
        <v>285</v>
      </c>
      <c r="E244" s="5">
        <v>84958905.946999997</v>
      </c>
      <c r="F244" s="5">
        <v>17684580.6118</v>
      </c>
      <c r="G244" s="5">
        <v>0</v>
      </c>
      <c r="H244" s="5">
        <v>39870716.1523</v>
      </c>
      <c r="I244" s="6">
        <f t="shared" si="6"/>
        <v>142514202.71109998</v>
      </c>
      <c r="J244" s="12"/>
      <c r="K244" s="118"/>
      <c r="L244" s="121"/>
      <c r="M244" s="13">
        <v>20</v>
      </c>
      <c r="N244" s="5" t="s">
        <v>545</v>
      </c>
      <c r="O244" s="5">
        <v>57728880.677199997</v>
      </c>
      <c r="P244" s="5">
        <v>12016527.668099999</v>
      </c>
      <c r="Q244" s="5">
        <v>-2734288.18</v>
      </c>
      <c r="R244" s="5">
        <v>24366953.555100001</v>
      </c>
      <c r="S244" s="6">
        <f t="shared" si="7"/>
        <v>91378073.720399991</v>
      </c>
    </row>
    <row r="245" spans="1:19" ht="24.95" customHeight="1">
      <c r="A245" s="121"/>
      <c r="B245" s="121"/>
      <c r="C245" s="1">
        <v>3</v>
      </c>
      <c r="D245" s="5" t="s">
        <v>286</v>
      </c>
      <c r="E245" s="5">
        <v>56218864.167800002</v>
      </c>
      <c r="F245" s="5">
        <v>11702210.900599999</v>
      </c>
      <c r="G245" s="5">
        <v>0</v>
      </c>
      <c r="H245" s="5">
        <v>26358367.525699999</v>
      </c>
      <c r="I245" s="6">
        <f t="shared" si="6"/>
        <v>94279442.594099998</v>
      </c>
      <c r="J245" s="12"/>
      <c r="K245" s="118"/>
      <c r="L245" s="121"/>
      <c r="M245" s="13">
        <v>21</v>
      </c>
      <c r="N245" s="5" t="s">
        <v>649</v>
      </c>
      <c r="O245" s="5">
        <v>62460473.204599999</v>
      </c>
      <c r="P245" s="5">
        <v>13001430.057600001</v>
      </c>
      <c r="Q245" s="5">
        <v>-2734288.18</v>
      </c>
      <c r="R245" s="5">
        <v>25755231.038699999</v>
      </c>
      <c r="S245" s="6">
        <f t="shared" si="7"/>
        <v>98482846.12089999</v>
      </c>
    </row>
    <row r="246" spans="1:19" ht="24.95" customHeight="1">
      <c r="A246" s="121"/>
      <c r="B246" s="121"/>
      <c r="C246" s="1">
        <v>4</v>
      </c>
      <c r="D246" s="5" t="s">
        <v>287</v>
      </c>
      <c r="E246" s="5">
        <v>57878977.060800001</v>
      </c>
      <c r="F246" s="5">
        <v>12047770.909399999</v>
      </c>
      <c r="G246" s="5">
        <v>0</v>
      </c>
      <c r="H246" s="5">
        <v>27166842.455600001</v>
      </c>
      <c r="I246" s="6">
        <f t="shared" si="6"/>
        <v>97093590.425799996</v>
      </c>
      <c r="J246" s="12"/>
      <c r="K246" s="118"/>
      <c r="L246" s="121"/>
      <c r="M246" s="13">
        <v>22</v>
      </c>
      <c r="N246" s="5" t="s">
        <v>650</v>
      </c>
      <c r="O246" s="5">
        <v>56693238.808399998</v>
      </c>
      <c r="P246" s="5">
        <v>11800954.1281</v>
      </c>
      <c r="Q246" s="5">
        <v>-2734288.18</v>
      </c>
      <c r="R246" s="5">
        <v>23426920.0088</v>
      </c>
      <c r="S246" s="6">
        <f t="shared" si="7"/>
        <v>89186824.765300006</v>
      </c>
    </row>
    <row r="247" spans="1:19" ht="24.95" customHeight="1">
      <c r="A247" s="121"/>
      <c r="B247" s="121"/>
      <c r="C247" s="1">
        <v>5</v>
      </c>
      <c r="D247" s="5" t="s">
        <v>288</v>
      </c>
      <c r="E247" s="5">
        <v>69301098.211700007</v>
      </c>
      <c r="F247" s="5">
        <v>14425337.0986</v>
      </c>
      <c r="G247" s="5">
        <v>0</v>
      </c>
      <c r="H247" s="5">
        <v>29953247.039000001</v>
      </c>
      <c r="I247" s="6">
        <f t="shared" si="6"/>
        <v>113679682.34930001</v>
      </c>
      <c r="J247" s="12"/>
      <c r="K247" s="118"/>
      <c r="L247" s="121"/>
      <c r="M247" s="13">
        <v>23</v>
      </c>
      <c r="N247" s="5" t="s">
        <v>651</v>
      </c>
      <c r="O247" s="5">
        <v>69712292.917899996</v>
      </c>
      <c r="P247" s="5">
        <v>14510929.1368</v>
      </c>
      <c r="Q247" s="5">
        <v>-2734288.18</v>
      </c>
      <c r="R247" s="5">
        <v>28507248.365499999</v>
      </c>
      <c r="S247" s="6">
        <f t="shared" si="7"/>
        <v>109996182.2402</v>
      </c>
    </row>
    <row r="248" spans="1:19" ht="24.95" customHeight="1">
      <c r="A248" s="121"/>
      <c r="B248" s="121"/>
      <c r="C248" s="1">
        <v>6</v>
      </c>
      <c r="D248" s="5" t="s">
        <v>289</v>
      </c>
      <c r="E248" s="5">
        <v>58903428.100000001</v>
      </c>
      <c r="F248" s="5">
        <v>12261015.0276</v>
      </c>
      <c r="G248" s="5">
        <v>0</v>
      </c>
      <c r="H248" s="5">
        <v>27541012.671</v>
      </c>
      <c r="I248" s="6">
        <f t="shared" si="6"/>
        <v>98705455.798600003</v>
      </c>
      <c r="J248" s="12"/>
      <c r="K248" s="118"/>
      <c r="L248" s="121"/>
      <c r="M248" s="13">
        <v>24</v>
      </c>
      <c r="N248" s="5" t="s">
        <v>868</v>
      </c>
      <c r="O248" s="5">
        <v>57809860.400300004</v>
      </c>
      <c r="P248" s="5">
        <v>12033383.9638</v>
      </c>
      <c r="Q248" s="5">
        <v>-2734288.18</v>
      </c>
      <c r="R248" s="5">
        <v>24194959.6721</v>
      </c>
      <c r="S248" s="6">
        <f t="shared" si="7"/>
        <v>91303915.85620001</v>
      </c>
    </row>
    <row r="249" spans="1:19" ht="24.95" customHeight="1">
      <c r="A249" s="121"/>
      <c r="B249" s="121"/>
      <c r="C249" s="1">
        <v>7</v>
      </c>
      <c r="D249" s="5" t="s">
        <v>290</v>
      </c>
      <c r="E249" s="5">
        <v>58957606.467200004</v>
      </c>
      <c r="F249" s="5">
        <v>12272292.4999</v>
      </c>
      <c r="G249" s="5">
        <v>0</v>
      </c>
      <c r="H249" s="5">
        <v>25740030.5086</v>
      </c>
      <c r="I249" s="6">
        <f t="shared" si="6"/>
        <v>96969929.475700006</v>
      </c>
      <c r="J249" s="12"/>
      <c r="K249" s="118"/>
      <c r="L249" s="121"/>
      <c r="M249" s="13">
        <v>25</v>
      </c>
      <c r="N249" s="5" t="s">
        <v>869</v>
      </c>
      <c r="O249" s="5">
        <v>76163771.713200003</v>
      </c>
      <c r="P249" s="5">
        <v>15853833.633400001</v>
      </c>
      <c r="Q249" s="5">
        <v>-2734288.18</v>
      </c>
      <c r="R249" s="5">
        <v>25208663.739599999</v>
      </c>
      <c r="S249" s="6">
        <f t="shared" si="7"/>
        <v>114491980.90619999</v>
      </c>
    </row>
    <row r="250" spans="1:19" ht="24.95" customHeight="1">
      <c r="A250" s="121"/>
      <c r="B250" s="121"/>
      <c r="C250" s="1">
        <v>8</v>
      </c>
      <c r="D250" s="5" t="s">
        <v>291</v>
      </c>
      <c r="E250" s="5">
        <v>68395738.675799996</v>
      </c>
      <c r="F250" s="5">
        <v>14236882.4155</v>
      </c>
      <c r="G250" s="5">
        <v>0</v>
      </c>
      <c r="H250" s="5">
        <v>28701884.980599999</v>
      </c>
      <c r="I250" s="6">
        <f t="shared" si="6"/>
        <v>111334506.0719</v>
      </c>
      <c r="J250" s="12"/>
      <c r="K250" s="118"/>
      <c r="L250" s="121"/>
      <c r="M250" s="13">
        <v>26</v>
      </c>
      <c r="N250" s="5" t="s">
        <v>652</v>
      </c>
      <c r="O250" s="5">
        <v>52132325.861299999</v>
      </c>
      <c r="P250" s="5">
        <v>10851579.465399999</v>
      </c>
      <c r="Q250" s="5">
        <v>-2734288.18</v>
      </c>
      <c r="R250" s="5">
        <v>21895679.09</v>
      </c>
      <c r="S250" s="6">
        <f t="shared" si="7"/>
        <v>82145296.236699998</v>
      </c>
    </row>
    <row r="251" spans="1:19" ht="24.95" customHeight="1">
      <c r="A251" s="121"/>
      <c r="B251" s="121"/>
      <c r="C251" s="1">
        <v>9</v>
      </c>
      <c r="D251" s="5" t="s">
        <v>292</v>
      </c>
      <c r="E251" s="5">
        <v>75277905.393199995</v>
      </c>
      <c r="F251" s="5">
        <v>15669436.5514</v>
      </c>
      <c r="G251" s="5">
        <v>0</v>
      </c>
      <c r="H251" s="5">
        <v>31674798.6708</v>
      </c>
      <c r="I251" s="6">
        <f t="shared" si="6"/>
        <v>122622140.6154</v>
      </c>
      <c r="J251" s="12"/>
      <c r="K251" s="118"/>
      <c r="L251" s="121"/>
      <c r="M251" s="13">
        <v>27</v>
      </c>
      <c r="N251" s="5" t="s">
        <v>653</v>
      </c>
      <c r="O251" s="5">
        <v>63056533.842600003</v>
      </c>
      <c r="P251" s="5">
        <v>13125502.775900001</v>
      </c>
      <c r="Q251" s="5">
        <v>-2734288.18</v>
      </c>
      <c r="R251" s="5">
        <v>25073361.116999999</v>
      </c>
      <c r="S251" s="6">
        <f t="shared" si="7"/>
        <v>98521109.555500001</v>
      </c>
    </row>
    <row r="252" spans="1:19" ht="24.95" customHeight="1">
      <c r="A252" s="121"/>
      <c r="B252" s="121"/>
      <c r="C252" s="1">
        <v>10</v>
      </c>
      <c r="D252" s="5" t="s">
        <v>293</v>
      </c>
      <c r="E252" s="5">
        <v>54775722.785700001</v>
      </c>
      <c r="F252" s="5">
        <v>11401814.4934</v>
      </c>
      <c r="G252" s="5">
        <v>0</v>
      </c>
      <c r="H252" s="5">
        <v>24303714.546</v>
      </c>
      <c r="I252" s="6">
        <f t="shared" si="6"/>
        <v>90481251.825100005</v>
      </c>
      <c r="J252" s="12"/>
      <c r="K252" s="118"/>
      <c r="L252" s="121"/>
      <c r="M252" s="13">
        <v>28</v>
      </c>
      <c r="N252" s="5" t="s">
        <v>654</v>
      </c>
      <c r="O252" s="5">
        <v>63258715.468800001</v>
      </c>
      <c r="P252" s="5">
        <v>13167587.796</v>
      </c>
      <c r="Q252" s="5">
        <v>-2734288.18</v>
      </c>
      <c r="R252" s="5">
        <v>26044268.314100001</v>
      </c>
      <c r="S252" s="6">
        <f t="shared" si="7"/>
        <v>99736283.398899987</v>
      </c>
    </row>
    <row r="253" spans="1:19" ht="24.95" customHeight="1">
      <c r="A253" s="121"/>
      <c r="B253" s="121"/>
      <c r="C253" s="1">
        <v>11</v>
      </c>
      <c r="D253" s="5" t="s">
        <v>294</v>
      </c>
      <c r="E253" s="5">
        <v>93989031.532700002</v>
      </c>
      <c r="F253" s="5">
        <v>19564242.103100002</v>
      </c>
      <c r="G253" s="5">
        <v>0</v>
      </c>
      <c r="H253" s="5">
        <v>41668242.309100002</v>
      </c>
      <c r="I253" s="6">
        <f t="shared" si="6"/>
        <v>155221515.94490001</v>
      </c>
      <c r="J253" s="12"/>
      <c r="K253" s="118"/>
      <c r="L253" s="121"/>
      <c r="M253" s="13">
        <v>29</v>
      </c>
      <c r="N253" s="5" t="s">
        <v>655</v>
      </c>
      <c r="O253" s="5">
        <v>55745199.039499998</v>
      </c>
      <c r="P253" s="5">
        <v>11603615.361400001</v>
      </c>
      <c r="Q253" s="5">
        <v>-2734288.18</v>
      </c>
      <c r="R253" s="5">
        <v>23421159.999299999</v>
      </c>
      <c r="S253" s="6">
        <f t="shared" si="7"/>
        <v>88035686.220200002</v>
      </c>
    </row>
    <row r="254" spans="1:19" ht="24.95" customHeight="1">
      <c r="A254" s="121"/>
      <c r="B254" s="121"/>
      <c r="C254" s="1">
        <v>12</v>
      </c>
      <c r="D254" s="5" t="s">
        <v>295</v>
      </c>
      <c r="E254" s="5">
        <v>96729666.475600004</v>
      </c>
      <c r="F254" s="5">
        <v>20134717.664700001</v>
      </c>
      <c r="G254" s="5">
        <v>0</v>
      </c>
      <c r="H254" s="5">
        <v>41873586.646899998</v>
      </c>
      <c r="I254" s="6">
        <f t="shared" si="6"/>
        <v>158737970.7872</v>
      </c>
      <c r="J254" s="12"/>
      <c r="K254" s="119"/>
      <c r="L254" s="122"/>
      <c r="M254" s="13">
        <v>30</v>
      </c>
      <c r="N254" s="5" t="s">
        <v>656</v>
      </c>
      <c r="O254" s="5">
        <v>62020707.706600003</v>
      </c>
      <c r="P254" s="5">
        <v>12909890.879799999</v>
      </c>
      <c r="Q254" s="5">
        <v>-2734288.18</v>
      </c>
      <c r="R254" s="5">
        <v>26509504.279399998</v>
      </c>
      <c r="S254" s="6">
        <f t="shared" si="7"/>
        <v>98705814.685799986</v>
      </c>
    </row>
    <row r="255" spans="1:19" ht="24.95" customHeight="1">
      <c r="A255" s="121"/>
      <c r="B255" s="121"/>
      <c r="C255" s="1">
        <v>13</v>
      </c>
      <c r="D255" s="5" t="s">
        <v>296</v>
      </c>
      <c r="E255" s="5">
        <v>75817415.762700006</v>
      </c>
      <c r="F255" s="5">
        <v>15781738.0755</v>
      </c>
      <c r="G255" s="5">
        <v>0</v>
      </c>
      <c r="H255" s="5">
        <v>30817018.059799999</v>
      </c>
      <c r="I255" s="6">
        <f t="shared" si="6"/>
        <v>122416171.898</v>
      </c>
      <c r="J255" s="12"/>
      <c r="K255" s="19"/>
      <c r="L255" s="114" t="s">
        <v>842</v>
      </c>
      <c r="M255" s="115"/>
      <c r="N255" s="116"/>
      <c r="O255" s="15">
        <v>1767481539.7533007</v>
      </c>
      <c r="P255" s="15">
        <v>367909278.27090007</v>
      </c>
      <c r="Q255" s="15">
        <v>-82028645.400000036</v>
      </c>
      <c r="R255" s="15">
        <v>721713391.36220002</v>
      </c>
      <c r="S255" s="8">
        <f t="shared" si="7"/>
        <v>2775075563.9864006</v>
      </c>
    </row>
    <row r="256" spans="1:19" ht="24.95" customHeight="1">
      <c r="A256" s="121"/>
      <c r="B256" s="121"/>
      <c r="C256" s="1">
        <v>14</v>
      </c>
      <c r="D256" s="5" t="s">
        <v>297</v>
      </c>
      <c r="E256" s="5">
        <v>72305190.011899993</v>
      </c>
      <c r="F256" s="5">
        <v>15050652.3968</v>
      </c>
      <c r="G256" s="5">
        <v>0</v>
      </c>
      <c r="H256" s="5">
        <v>29154218.524599999</v>
      </c>
      <c r="I256" s="6">
        <f t="shared" si="6"/>
        <v>116510060.93329999</v>
      </c>
      <c r="J256" s="12"/>
      <c r="K256" s="117">
        <v>30</v>
      </c>
      <c r="L256" s="120" t="s">
        <v>55</v>
      </c>
      <c r="M256" s="13">
        <v>1</v>
      </c>
      <c r="N256" s="5" t="s">
        <v>657</v>
      </c>
      <c r="O256" s="5">
        <v>61040166.776600003</v>
      </c>
      <c r="P256" s="5">
        <v>12705786.849400001</v>
      </c>
      <c r="Q256" s="5">
        <v>-2536017.62</v>
      </c>
      <c r="R256" s="5">
        <v>32827803.434799999</v>
      </c>
      <c r="S256" s="6">
        <f t="shared" si="7"/>
        <v>104037739.4408</v>
      </c>
    </row>
    <row r="257" spans="1:19" ht="24.95" customHeight="1">
      <c r="A257" s="121"/>
      <c r="B257" s="121"/>
      <c r="C257" s="1">
        <v>15</v>
      </c>
      <c r="D257" s="5" t="s">
        <v>298</v>
      </c>
      <c r="E257" s="5">
        <v>78915165.614500001</v>
      </c>
      <c r="F257" s="5">
        <v>16426548.720799999</v>
      </c>
      <c r="G257" s="5">
        <v>0</v>
      </c>
      <c r="H257" s="5">
        <v>28089019.9725</v>
      </c>
      <c r="I257" s="6">
        <f t="shared" si="6"/>
        <v>123430734.30779999</v>
      </c>
      <c r="J257" s="12"/>
      <c r="K257" s="118"/>
      <c r="L257" s="121"/>
      <c r="M257" s="13">
        <v>2</v>
      </c>
      <c r="N257" s="5" t="s">
        <v>658</v>
      </c>
      <c r="O257" s="5">
        <v>70885843.103</v>
      </c>
      <c r="P257" s="5">
        <v>14755208.9168</v>
      </c>
      <c r="Q257" s="5">
        <v>-2536017.62</v>
      </c>
      <c r="R257" s="5">
        <v>37273724.347900003</v>
      </c>
      <c r="S257" s="6">
        <f t="shared" si="7"/>
        <v>120378758.74770001</v>
      </c>
    </row>
    <row r="258" spans="1:19" ht="24.95" customHeight="1">
      <c r="A258" s="121"/>
      <c r="B258" s="121"/>
      <c r="C258" s="1">
        <v>16</v>
      </c>
      <c r="D258" s="5" t="s">
        <v>299</v>
      </c>
      <c r="E258" s="5">
        <v>69224993.588</v>
      </c>
      <c r="F258" s="5">
        <v>14409495.5769</v>
      </c>
      <c r="G258" s="5">
        <v>0</v>
      </c>
      <c r="H258" s="5">
        <v>29185092.1754</v>
      </c>
      <c r="I258" s="6">
        <f t="shared" si="6"/>
        <v>112819581.34030001</v>
      </c>
      <c r="J258" s="12"/>
      <c r="K258" s="118"/>
      <c r="L258" s="121"/>
      <c r="M258" s="13">
        <v>3</v>
      </c>
      <c r="N258" s="5" t="s">
        <v>659</v>
      </c>
      <c r="O258" s="5">
        <v>70610045.376699999</v>
      </c>
      <c r="P258" s="5">
        <v>14697800.372400001</v>
      </c>
      <c r="Q258" s="5">
        <v>-2536017.62</v>
      </c>
      <c r="R258" s="5">
        <v>34874277.200999998</v>
      </c>
      <c r="S258" s="6">
        <f t="shared" si="7"/>
        <v>117646105.3301</v>
      </c>
    </row>
    <row r="259" spans="1:19" ht="24.95" customHeight="1">
      <c r="A259" s="121"/>
      <c r="B259" s="121"/>
      <c r="C259" s="1">
        <v>17</v>
      </c>
      <c r="D259" s="5" t="s">
        <v>300</v>
      </c>
      <c r="E259" s="5">
        <v>56773894.605800003</v>
      </c>
      <c r="F259" s="5">
        <v>11817742.997199999</v>
      </c>
      <c r="G259" s="5">
        <v>0</v>
      </c>
      <c r="H259" s="5">
        <v>25902059.575100001</v>
      </c>
      <c r="I259" s="6">
        <f t="shared" si="6"/>
        <v>94493697.178100005</v>
      </c>
      <c r="J259" s="12"/>
      <c r="K259" s="118"/>
      <c r="L259" s="121"/>
      <c r="M259" s="13">
        <v>4</v>
      </c>
      <c r="N259" s="5" t="s">
        <v>870</v>
      </c>
      <c r="O259" s="5">
        <v>75650355.962699994</v>
      </c>
      <c r="P259" s="5">
        <v>15746963.8224</v>
      </c>
      <c r="Q259" s="5">
        <v>-2536017.62</v>
      </c>
      <c r="R259" s="5">
        <v>31481055.6195</v>
      </c>
      <c r="S259" s="6">
        <f t="shared" si="7"/>
        <v>120342357.78459999</v>
      </c>
    </row>
    <row r="260" spans="1:19" ht="24.95" customHeight="1">
      <c r="A260" s="122"/>
      <c r="B260" s="122"/>
      <c r="C260" s="1">
        <v>18</v>
      </c>
      <c r="D260" s="5" t="s">
        <v>301</v>
      </c>
      <c r="E260" s="5">
        <v>70649384.134299994</v>
      </c>
      <c r="F260" s="5">
        <v>14705988.912799999</v>
      </c>
      <c r="G260" s="5">
        <v>0</v>
      </c>
      <c r="H260" s="5">
        <v>27251341.794599999</v>
      </c>
      <c r="I260" s="6">
        <f t="shared" si="6"/>
        <v>112606714.84169999</v>
      </c>
      <c r="J260" s="12"/>
      <c r="K260" s="118"/>
      <c r="L260" s="121"/>
      <c r="M260" s="13">
        <v>5</v>
      </c>
      <c r="N260" s="5" t="s">
        <v>660</v>
      </c>
      <c r="O260" s="5">
        <v>76754875.033399999</v>
      </c>
      <c r="P260" s="5">
        <v>15976874.4636</v>
      </c>
      <c r="Q260" s="5">
        <v>-2536017.62</v>
      </c>
      <c r="R260" s="5">
        <v>41318057.4005</v>
      </c>
      <c r="S260" s="6">
        <f t="shared" si="7"/>
        <v>131513789.27749999</v>
      </c>
    </row>
    <row r="261" spans="1:19" ht="24.95" customHeight="1">
      <c r="A261" s="1"/>
      <c r="B261" s="114" t="s">
        <v>825</v>
      </c>
      <c r="C261" s="115"/>
      <c r="D261" s="116"/>
      <c r="E261" s="15">
        <v>1288523904.6678998</v>
      </c>
      <c r="F261" s="15">
        <v>268212079.80910009</v>
      </c>
      <c r="G261" s="15">
        <v>0</v>
      </c>
      <c r="H261" s="15">
        <v>550641255.98960006</v>
      </c>
      <c r="I261" s="8">
        <f t="shared" si="6"/>
        <v>2107377240.4665999</v>
      </c>
      <c r="J261" s="12"/>
      <c r="K261" s="118"/>
      <c r="L261" s="121"/>
      <c r="M261" s="13">
        <v>6</v>
      </c>
      <c r="N261" s="5" t="s">
        <v>661</v>
      </c>
      <c r="O261" s="5">
        <v>78888387.969300002</v>
      </c>
      <c r="P261" s="5">
        <v>16420974.832800001</v>
      </c>
      <c r="Q261" s="5">
        <v>-2536017.62</v>
      </c>
      <c r="R261" s="5">
        <v>42770846.990199998</v>
      </c>
      <c r="S261" s="6">
        <f t="shared" si="7"/>
        <v>135544192.17229998</v>
      </c>
    </row>
    <row r="262" spans="1:19" ht="24.95" customHeight="1">
      <c r="A262" s="123">
        <v>13</v>
      </c>
      <c r="B262" s="120" t="s">
        <v>38</v>
      </c>
      <c r="C262" s="1">
        <v>1</v>
      </c>
      <c r="D262" s="5" t="s">
        <v>302</v>
      </c>
      <c r="E262" s="5">
        <v>83014529.646799996</v>
      </c>
      <c r="F262" s="5">
        <v>17279849.888900001</v>
      </c>
      <c r="G262" s="5">
        <v>0</v>
      </c>
      <c r="H262" s="5">
        <v>35645634.9639</v>
      </c>
      <c r="I262" s="6">
        <f t="shared" si="6"/>
        <v>135940014.49959999</v>
      </c>
      <c r="J262" s="12"/>
      <c r="K262" s="118"/>
      <c r="L262" s="121"/>
      <c r="M262" s="13">
        <v>7</v>
      </c>
      <c r="N262" s="5" t="s">
        <v>662</v>
      </c>
      <c r="O262" s="5">
        <v>85526083.891399994</v>
      </c>
      <c r="P262" s="5">
        <v>17802641.266800001</v>
      </c>
      <c r="Q262" s="5">
        <v>-2536017.62</v>
      </c>
      <c r="R262" s="5">
        <v>44130439.626599997</v>
      </c>
      <c r="S262" s="6">
        <f t="shared" si="7"/>
        <v>144923147.16479999</v>
      </c>
    </row>
    <row r="263" spans="1:19" ht="24.95" customHeight="1">
      <c r="A263" s="123"/>
      <c r="B263" s="121"/>
      <c r="C263" s="1">
        <v>2</v>
      </c>
      <c r="D263" s="5" t="s">
        <v>303</v>
      </c>
      <c r="E263" s="5">
        <v>63168447.477300003</v>
      </c>
      <c r="F263" s="5">
        <v>13148798.1052</v>
      </c>
      <c r="G263" s="5">
        <v>0</v>
      </c>
      <c r="H263" s="5">
        <v>26404966.963799998</v>
      </c>
      <c r="I263" s="6">
        <f t="shared" si="6"/>
        <v>102722212.54630001</v>
      </c>
      <c r="J263" s="12"/>
      <c r="K263" s="118"/>
      <c r="L263" s="121"/>
      <c r="M263" s="13">
        <v>8</v>
      </c>
      <c r="N263" s="5" t="s">
        <v>663</v>
      </c>
      <c r="O263" s="5">
        <v>62944059.0458</v>
      </c>
      <c r="P263" s="5">
        <v>13102090.6381</v>
      </c>
      <c r="Q263" s="5">
        <v>-2536017.62</v>
      </c>
      <c r="R263" s="5">
        <v>33902678.8028</v>
      </c>
      <c r="S263" s="6">
        <f t="shared" si="7"/>
        <v>107412810.86669999</v>
      </c>
    </row>
    <row r="264" spans="1:19" ht="24.95" customHeight="1">
      <c r="A264" s="123"/>
      <c r="B264" s="121"/>
      <c r="C264" s="1">
        <v>3</v>
      </c>
      <c r="D264" s="5" t="s">
        <v>304</v>
      </c>
      <c r="E264" s="5">
        <v>60230226.484700002</v>
      </c>
      <c r="F264" s="5">
        <v>12537194.113600001</v>
      </c>
      <c r="G264" s="5">
        <v>0</v>
      </c>
      <c r="H264" s="5">
        <v>22876845.9604</v>
      </c>
      <c r="I264" s="6">
        <f t="shared" si="6"/>
        <v>95644266.55870001</v>
      </c>
      <c r="J264" s="12"/>
      <c r="K264" s="118"/>
      <c r="L264" s="121"/>
      <c r="M264" s="13">
        <v>9</v>
      </c>
      <c r="N264" s="5" t="s">
        <v>664</v>
      </c>
      <c r="O264" s="5">
        <v>74701314.3433</v>
      </c>
      <c r="P264" s="5">
        <v>15549416.516000001</v>
      </c>
      <c r="Q264" s="5">
        <v>-2536017.62</v>
      </c>
      <c r="R264" s="5">
        <v>40423700.729400001</v>
      </c>
      <c r="S264" s="6">
        <f t="shared" si="7"/>
        <v>128138413.96869999</v>
      </c>
    </row>
    <row r="265" spans="1:19" ht="24.95" customHeight="1">
      <c r="A265" s="123"/>
      <c r="B265" s="121"/>
      <c r="C265" s="1">
        <v>4</v>
      </c>
      <c r="D265" s="5" t="s">
        <v>305</v>
      </c>
      <c r="E265" s="5">
        <v>62190978.6646</v>
      </c>
      <c r="F265" s="5">
        <v>12945333.549900001</v>
      </c>
      <c r="G265" s="5">
        <v>0</v>
      </c>
      <c r="H265" s="5">
        <v>25815257.193799999</v>
      </c>
      <c r="I265" s="6">
        <f t="shared" ref="I265:I328" si="8">E265+F265+G265+H265</f>
        <v>100951569.4083</v>
      </c>
      <c r="J265" s="12"/>
      <c r="K265" s="118"/>
      <c r="L265" s="121"/>
      <c r="M265" s="13">
        <v>10</v>
      </c>
      <c r="N265" s="5" t="s">
        <v>665</v>
      </c>
      <c r="O265" s="5">
        <v>78208843.432600006</v>
      </c>
      <c r="P265" s="5">
        <v>16279524.5634</v>
      </c>
      <c r="Q265" s="5">
        <v>-2536017.62</v>
      </c>
      <c r="R265" s="5">
        <v>41376348.696400002</v>
      </c>
      <c r="S265" s="6">
        <f t="shared" ref="S265:S328" si="9">O265+P265+Q265+R265</f>
        <v>133328699.0724</v>
      </c>
    </row>
    <row r="266" spans="1:19" ht="24.95" customHeight="1">
      <c r="A266" s="123"/>
      <c r="B266" s="121"/>
      <c r="C266" s="1">
        <v>5</v>
      </c>
      <c r="D266" s="5" t="s">
        <v>306</v>
      </c>
      <c r="E266" s="5">
        <v>65872365.618900001</v>
      </c>
      <c r="F266" s="5">
        <v>13711630.898399999</v>
      </c>
      <c r="G266" s="5">
        <v>0</v>
      </c>
      <c r="H266" s="5">
        <v>27389006.982500002</v>
      </c>
      <c r="I266" s="6">
        <f t="shared" si="8"/>
        <v>106973003.4998</v>
      </c>
      <c r="J266" s="12"/>
      <c r="K266" s="118"/>
      <c r="L266" s="121"/>
      <c r="M266" s="13">
        <v>11</v>
      </c>
      <c r="N266" s="5" t="s">
        <v>850</v>
      </c>
      <c r="O266" s="5">
        <v>56563434.508199997</v>
      </c>
      <c r="P266" s="5">
        <v>11773934.775800001</v>
      </c>
      <c r="Q266" s="5">
        <v>-2536017.62</v>
      </c>
      <c r="R266" s="5">
        <v>31031026.0792</v>
      </c>
      <c r="S266" s="6">
        <f t="shared" si="9"/>
        <v>96832377.743200004</v>
      </c>
    </row>
    <row r="267" spans="1:19" ht="24.95" customHeight="1">
      <c r="A267" s="123"/>
      <c r="B267" s="121"/>
      <c r="C267" s="1">
        <v>6</v>
      </c>
      <c r="D267" s="5" t="s">
        <v>307</v>
      </c>
      <c r="E267" s="5">
        <v>67150833.914199993</v>
      </c>
      <c r="F267" s="5">
        <v>13977749.8576</v>
      </c>
      <c r="G267" s="5">
        <v>0</v>
      </c>
      <c r="H267" s="5">
        <v>28230832.367199998</v>
      </c>
      <c r="I267" s="6">
        <f t="shared" si="8"/>
        <v>109359416.139</v>
      </c>
      <c r="J267" s="12"/>
      <c r="K267" s="118"/>
      <c r="L267" s="121"/>
      <c r="M267" s="13">
        <v>12</v>
      </c>
      <c r="N267" s="5" t="s">
        <v>666</v>
      </c>
      <c r="O267" s="5">
        <v>58988896.855099998</v>
      </c>
      <c r="P267" s="5">
        <v>12278805.7356</v>
      </c>
      <c r="Q267" s="5">
        <v>-2536017.62</v>
      </c>
      <c r="R267" s="5">
        <v>30922334.700399999</v>
      </c>
      <c r="S267" s="6">
        <f t="shared" si="9"/>
        <v>99654019.671099991</v>
      </c>
    </row>
    <row r="268" spans="1:19" ht="24.95" customHeight="1">
      <c r="A268" s="123"/>
      <c r="B268" s="121"/>
      <c r="C268" s="1">
        <v>7</v>
      </c>
      <c r="D268" s="5" t="s">
        <v>308</v>
      </c>
      <c r="E268" s="5">
        <v>55332704.121299997</v>
      </c>
      <c r="F268" s="5">
        <v>11517752.678099999</v>
      </c>
      <c r="G268" s="5">
        <v>0</v>
      </c>
      <c r="H268" s="5">
        <v>23276763.418200001</v>
      </c>
      <c r="I268" s="6">
        <f t="shared" si="8"/>
        <v>90127220.217599988</v>
      </c>
      <c r="J268" s="12"/>
      <c r="K268" s="118"/>
      <c r="L268" s="121"/>
      <c r="M268" s="13">
        <v>13</v>
      </c>
      <c r="N268" s="5" t="s">
        <v>871</v>
      </c>
      <c r="O268" s="5">
        <v>57827003.399999999</v>
      </c>
      <c r="P268" s="5">
        <v>12036952.356799999</v>
      </c>
      <c r="Q268" s="5">
        <v>-2536017.62</v>
      </c>
      <c r="R268" s="5">
        <v>31047269.3059</v>
      </c>
      <c r="S268" s="6">
        <f t="shared" si="9"/>
        <v>98375207.442699999</v>
      </c>
    </row>
    <row r="269" spans="1:19" ht="24.95" customHeight="1">
      <c r="A269" s="123"/>
      <c r="B269" s="121"/>
      <c r="C269" s="1">
        <v>8</v>
      </c>
      <c r="D269" s="5" t="s">
        <v>309</v>
      </c>
      <c r="E269" s="5">
        <v>68165465.0704</v>
      </c>
      <c r="F269" s="5">
        <v>14188949.922800001</v>
      </c>
      <c r="G269" s="5">
        <v>0</v>
      </c>
      <c r="H269" s="5">
        <v>27034017.5986</v>
      </c>
      <c r="I269" s="6">
        <f t="shared" si="8"/>
        <v>109388432.5918</v>
      </c>
      <c r="J269" s="12"/>
      <c r="K269" s="118"/>
      <c r="L269" s="121"/>
      <c r="M269" s="13">
        <v>14</v>
      </c>
      <c r="N269" s="5" t="s">
        <v>667</v>
      </c>
      <c r="O269" s="5">
        <v>85888364.072099999</v>
      </c>
      <c r="P269" s="5">
        <v>17878051.525199998</v>
      </c>
      <c r="Q269" s="5">
        <v>-2536017.62</v>
      </c>
      <c r="R269" s="5">
        <v>41112367.462200001</v>
      </c>
      <c r="S269" s="6">
        <f t="shared" si="9"/>
        <v>142342765.43949997</v>
      </c>
    </row>
    <row r="270" spans="1:19" ht="24.95" customHeight="1">
      <c r="A270" s="123"/>
      <c r="B270" s="121"/>
      <c r="C270" s="1">
        <v>9</v>
      </c>
      <c r="D270" s="5" t="s">
        <v>310</v>
      </c>
      <c r="E270" s="5">
        <v>72934338.183200002</v>
      </c>
      <c r="F270" s="5">
        <v>15181612.434800001</v>
      </c>
      <c r="G270" s="5">
        <v>0</v>
      </c>
      <c r="H270" s="5">
        <v>30621985.100499999</v>
      </c>
      <c r="I270" s="6">
        <f t="shared" si="8"/>
        <v>118737935.7185</v>
      </c>
      <c r="J270" s="12"/>
      <c r="K270" s="118"/>
      <c r="L270" s="121"/>
      <c r="M270" s="13">
        <v>15</v>
      </c>
      <c r="N270" s="5" t="s">
        <v>872</v>
      </c>
      <c r="O270" s="5">
        <v>58567840.365000002</v>
      </c>
      <c r="P270" s="5">
        <v>12191160.922499999</v>
      </c>
      <c r="Q270" s="5">
        <v>-2536017.62</v>
      </c>
      <c r="R270" s="5">
        <v>31909254.7238</v>
      </c>
      <c r="S270" s="6">
        <f t="shared" si="9"/>
        <v>100132238.39129999</v>
      </c>
    </row>
    <row r="271" spans="1:19" ht="24.95" customHeight="1">
      <c r="A271" s="123"/>
      <c r="B271" s="121"/>
      <c r="C271" s="1">
        <v>10</v>
      </c>
      <c r="D271" s="5" t="s">
        <v>311</v>
      </c>
      <c r="E271" s="5">
        <v>63687693.722800002</v>
      </c>
      <c r="F271" s="5">
        <v>13256881.5602</v>
      </c>
      <c r="G271" s="5">
        <v>0</v>
      </c>
      <c r="H271" s="5">
        <v>26356698.084399998</v>
      </c>
      <c r="I271" s="6">
        <f t="shared" si="8"/>
        <v>103301273.36740001</v>
      </c>
      <c r="J271" s="12"/>
      <c r="K271" s="118"/>
      <c r="L271" s="121"/>
      <c r="M271" s="13">
        <v>16</v>
      </c>
      <c r="N271" s="5" t="s">
        <v>668</v>
      </c>
      <c r="O271" s="5">
        <v>61458635.238399997</v>
      </c>
      <c r="P271" s="5">
        <v>12792892.9528</v>
      </c>
      <c r="Q271" s="5">
        <v>-2536017.62</v>
      </c>
      <c r="R271" s="5">
        <v>32158490.333799999</v>
      </c>
      <c r="S271" s="6">
        <f t="shared" si="9"/>
        <v>103874000.905</v>
      </c>
    </row>
    <row r="272" spans="1:19" ht="24.95" customHeight="1">
      <c r="A272" s="123"/>
      <c r="B272" s="121"/>
      <c r="C272" s="1">
        <v>11</v>
      </c>
      <c r="D272" s="5" t="s">
        <v>312</v>
      </c>
      <c r="E272" s="5">
        <v>68251864.795599997</v>
      </c>
      <c r="F272" s="5">
        <v>14206934.4165</v>
      </c>
      <c r="G272" s="5">
        <v>0</v>
      </c>
      <c r="H272" s="5">
        <v>27570965.6818</v>
      </c>
      <c r="I272" s="6">
        <f t="shared" si="8"/>
        <v>110029764.89390001</v>
      </c>
      <c r="J272" s="12"/>
      <c r="K272" s="118"/>
      <c r="L272" s="121"/>
      <c r="M272" s="13">
        <v>17</v>
      </c>
      <c r="N272" s="5" t="s">
        <v>669</v>
      </c>
      <c r="O272" s="5">
        <v>80296743.509000003</v>
      </c>
      <c r="P272" s="5">
        <v>16714130.409600001</v>
      </c>
      <c r="Q272" s="5">
        <v>-2536017.62</v>
      </c>
      <c r="R272" s="5">
        <v>39898387.8653</v>
      </c>
      <c r="S272" s="6">
        <f t="shared" si="9"/>
        <v>134373244.16390002</v>
      </c>
    </row>
    <row r="273" spans="1:19" ht="24.95" customHeight="1">
      <c r="A273" s="123"/>
      <c r="B273" s="121"/>
      <c r="C273" s="1">
        <v>12</v>
      </c>
      <c r="D273" s="5" t="s">
        <v>313</v>
      </c>
      <c r="E273" s="5">
        <v>47896448.206299998</v>
      </c>
      <c r="F273" s="5">
        <v>9969862.3691000007</v>
      </c>
      <c r="G273" s="5">
        <v>0</v>
      </c>
      <c r="H273" s="5">
        <v>20376368.247299999</v>
      </c>
      <c r="I273" s="6">
        <f t="shared" si="8"/>
        <v>78242678.822699994</v>
      </c>
      <c r="J273" s="12"/>
      <c r="K273" s="118"/>
      <c r="L273" s="121"/>
      <c r="M273" s="13">
        <v>18</v>
      </c>
      <c r="N273" s="5" t="s">
        <v>670</v>
      </c>
      <c r="O273" s="5">
        <v>69430601.603</v>
      </c>
      <c r="P273" s="5">
        <v>14452293.815300001</v>
      </c>
      <c r="Q273" s="5">
        <v>-2536017.62</v>
      </c>
      <c r="R273" s="5">
        <v>32509793.311700001</v>
      </c>
      <c r="S273" s="6">
        <f t="shared" si="9"/>
        <v>113856671.11</v>
      </c>
    </row>
    <row r="274" spans="1:19" ht="24.95" customHeight="1">
      <c r="A274" s="123"/>
      <c r="B274" s="121"/>
      <c r="C274" s="1">
        <v>13</v>
      </c>
      <c r="D274" s="5" t="s">
        <v>314</v>
      </c>
      <c r="E274" s="5">
        <v>60705516.077100001</v>
      </c>
      <c r="F274" s="5">
        <v>12636127.792400001</v>
      </c>
      <c r="G274" s="5">
        <v>0</v>
      </c>
      <c r="H274" s="5">
        <v>25308030.759500001</v>
      </c>
      <c r="I274" s="6">
        <f t="shared" si="8"/>
        <v>98649674.628999993</v>
      </c>
      <c r="J274" s="12"/>
      <c r="K274" s="118"/>
      <c r="L274" s="121"/>
      <c r="M274" s="13">
        <v>19</v>
      </c>
      <c r="N274" s="5" t="s">
        <v>671</v>
      </c>
      <c r="O274" s="5">
        <v>63738307.4177</v>
      </c>
      <c r="P274" s="5">
        <v>13267417.0297</v>
      </c>
      <c r="Q274" s="5">
        <v>-2536017.62</v>
      </c>
      <c r="R274" s="5">
        <v>31031083.679299999</v>
      </c>
      <c r="S274" s="6">
        <f t="shared" si="9"/>
        <v>105500790.50669999</v>
      </c>
    </row>
    <row r="275" spans="1:19" ht="24.95" customHeight="1">
      <c r="A275" s="123"/>
      <c r="B275" s="121"/>
      <c r="C275" s="1">
        <v>14</v>
      </c>
      <c r="D275" s="5" t="s">
        <v>315</v>
      </c>
      <c r="E275" s="5">
        <v>59238697.1866</v>
      </c>
      <c r="F275" s="5">
        <v>12330802.8047</v>
      </c>
      <c r="G275" s="5">
        <v>0</v>
      </c>
      <c r="H275" s="5">
        <v>24421277.300799999</v>
      </c>
      <c r="I275" s="6">
        <f t="shared" si="8"/>
        <v>95990777.292099997</v>
      </c>
      <c r="J275" s="12"/>
      <c r="K275" s="118"/>
      <c r="L275" s="121"/>
      <c r="M275" s="13">
        <v>20</v>
      </c>
      <c r="N275" s="5" t="s">
        <v>873</v>
      </c>
      <c r="O275" s="5">
        <v>57552057.1906</v>
      </c>
      <c r="P275" s="5">
        <v>11979721.0595</v>
      </c>
      <c r="Q275" s="5">
        <v>-2536017.62</v>
      </c>
      <c r="R275" s="5">
        <v>29808752.068700001</v>
      </c>
      <c r="S275" s="6">
        <f t="shared" si="9"/>
        <v>96804512.698799998</v>
      </c>
    </row>
    <row r="276" spans="1:19" ht="24.95" customHeight="1">
      <c r="A276" s="123"/>
      <c r="B276" s="121"/>
      <c r="C276" s="1">
        <v>15</v>
      </c>
      <c r="D276" s="5" t="s">
        <v>316</v>
      </c>
      <c r="E276" s="5">
        <v>63534301.802699998</v>
      </c>
      <c r="F276" s="5">
        <v>13224952.338099999</v>
      </c>
      <c r="G276" s="5">
        <v>0</v>
      </c>
      <c r="H276" s="5">
        <v>26307219.603</v>
      </c>
      <c r="I276" s="6">
        <f t="shared" si="8"/>
        <v>103066473.7438</v>
      </c>
      <c r="J276" s="12"/>
      <c r="K276" s="118"/>
      <c r="L276" s="121"/>
      <c r="M276" s="13">
        <v>21</v>
      </c>
      <c r="N276" s="5" t="s">
        <v>672</v>
      </c>
      <c r="O276" s="5">
        <v>71076451.674999997</v>
      </c>
      <c r="P276" s="5">
        <v>14794884.953299999</v>
      </c>
      <c r="Q276" s="5">
        <v>-2536017.62</v>
      </c>
      <c r="R276" s="5">
        <v>36676872.166199997</v>
      </c>
      <c r="S276" s="6">
        <f t="shared" si="9"/>
        <v>120012191.17449999</v>
      </c>
    </row>
    <row r="277" spans="1:19" ht="24.95" customHeight="1">
      <c r="A277" s="123"/>
      <c r="B277" s="122"/>
      <c r="C277" s="1">
        <v>16</v>
      </c>
      <c r="D277" s="5" t="s">
        <v>317</v>
      </c>
      <c r="E277" s="5">
        <v>61760296.814599998</v>
      </c>
      <c r="F277" s="5">
        <v>12855685.1745</v>
      </c>
      <c r="G277" s="5">
        <v>0</v>
      </c>
      <c r="H277" s="5">
        <v>25599544.839000002</v>
      </c>
      <c r="I277" s="6">
        <f t="shared" si="8"/>
        <v>100215526.8281</v>
      </c>
      <c r="J277" s="12"/>
      <c r="K277" s="118"/>
      <c r="L277" s="121"/>
      <c r="M277" s="13">
        <v>22</v>
      </c>
      <c r="N277" s="5" t="s">
        <v>874</v>
      </c>
      <c r="O277" s="5">
        <v>65835603.121699996</v>
      </c>
      <c r="P277" s="5">
        <v>13703978.6183</v>
      </c>
      <c r="Q277" s="5">
        <v>-2536017.62</v>
      </c>
      <c r="R277" s="5">
        <v>33621763.140799999</v>
      </c>
      <c r="S277" s="6">
        <f t="shared" si="9"/>
        <v>110625327.26079999</v>
      </c>
    </row>
    <row r="278" spans="1:19" ht="24.95" customHeight="1">
      <c r="A278" s="1"/>
      <c r="B278" s="114" t="s">
        <v>826</v>
      </c>
      <c r="C278" s="115"/>
      <c r="D278" s="116"/>
      <c r="E278" s="15">
        <v>1023134707.7871001</v>
      </c>
      <c r="F278" s="15">
        <v>212970117.9048</v>
      </c>
      <c r="G278" s="15">
        <v>0</v>
      </c>
      <c r="H278" s="15">
        <v>423235415.06470001</v>
      </c>
      <c r="I278" s="8">
        <f t="shared" si="8"/>
        <v>1659340240.7565999</v>
      </c>
      <c r="J278" s="12"/>
      <c r="K278" s="118"/>
      <c r="L278" s="121"/>
      <c r="M278" s="13">
        <v>23</v>
      </c>
      <c r="N278" s="5" t="s">
        <v>875</v>
      </c>
      <c r="O278" s="5">
        <v>68156388.002800003</v>
      </c>
      <c r="P278" s="5">
        <v>14187060.4901</v>
      </c>
      <c r="Q278" s="5">
        <v>-2536017.62</v>
      </c>
      <c r="R278" s="5">
        <v>36545716.750399999</v>
      </c>
      <c r="S278" s="6">
        <f t="shared" si="9"/>
        <v>116353147.62329999</v>
      </c>
    </row>
    <row r="279" spans="1:19" ht="24.95" customHeight="1">
      <c r="A279" s="123">
        <v>14</v>
      </c>
      <c r="B279" s="120" t="s">
        <v>39</v>
      </c>
      <c r="C279" s="1">
        <v>1</v>
      </c>
      <c r="D279" s="5" t="s">
        <v>318</v>
      </c>
      <c r="E279" s="5">
        <v>77365407.363900006</v>
      </c>
      <c r="F279" s="5">
        <v>16103959.530099999</v>
      </c>
      <c r="G279" s="5">
        <v>0</v>
      </c>
      <c r="H279" s="5">
        <v>30395637.7359</v>
      </c>
      <c r="I279" s="6">
        <f t="shared" si="8"/>
        <v>123865004.62990001</v>
      </c>
      <c r="J279" s="12"/>
      <c r="K279" s="118"/>
      <c r="L279" s="121"/>
      <c r="M279" s="13">
        <v>24</v>
      </c>
      <c r="N279" s="5" t="s">
        <v>876</v>
      </c>
      <c r="O279" s="5">
        <v>58346838.631300002</v>
      </c>
      <c r="P279" s="5">
        <v>12145158.411800001</v>
      </c>
      <c r="Q279" s="5">
        <v>-2536017.62</v>
      </c>
      <c r="R279" s="5">
        <v>30906379.474199999</v>
      </c>
      <c r="S279" s="6">
        <f t="shared" si="9"/>
        <v>98862358.89729999</v>
      </c>
    </row>
    <row r="280" spans="1:19" ht="24.95" customHeight="1">
      <c r="A280" s="123"/>
      <c r="B280" s="121"/>
      <c r="C280" s="1">
        <v>2</v>
      </c>
      <c r="D280" s="5" t="s">
        <v>319</v>
      </c>
      <c r="E280" s="5">
        <v>65185915.731799997</v>
      </c>
      <c r="F280" s="5">
        <v>13568743.249</v>
      </c>
      <c r="G280" s="5">
        <v>0</v>
      </c>
      <c r="H280" s="5">
        <v>26685558.033199999</v>
      </c>
      <c r="I280" s="6">
        <f t="shared" si="8"/>
        <v>105440217.014</v>
      </c>
      <c r="J280" s="12"/>
      <c r="K280" s="118"/>
      <c r="L280" s="121"/>
      <c r="M280" s="13">
        <v>25</v>
      </c>
      <c r="N280" s="5" t="s">
        <v>673</v>
      </c>
      <c r="O280" s="5">
        <v>53393103.779299997</v>
      </c>
      <c r="P280" s="5">
        <v>11114016.092499999</v>
      </c>
      <c r="Q280" s="5">
        <v>-2536017.62</v>
      </c>
      <c r="R280" s="5">
        <v>28854030.498199999</v>
      </c>
      <c r="S280" s="6">
        <f t="shared" si="9"/>
        <v>90825132.75</v>
      </c>
    </row>
    <row r="281" spans="1:19" ht="24.95" customHeight="1">
      <c r="A281" s="123"/>
      <c r="B281" s="121"/>
      <c r="C281" s="1">
        <v>3</v>
      </c>
      <c r="D281" s="5" t="s">
        <v>320</v>
      </c>
      <c r="E281" s="5">
        <v>88236045.946899995</v>
      </c>
      <c r="F281" s="5">
        <v>18366732.127999999</v>
      </c>
      <c r="G281" s="5">
        <v>0</v>
      </c>
      <c r="H281" s="5">
        <v>35058653.406199999</v>
      </c>
      <c r="I281" s="6">
        <f t="shared" si="8"/>
        <v>141661431.48109999</v>
      </c>
      <c r="J281" s="12"/>
      <c r="K281" s="118"/>
      <c r="L281" s="121"/>
      <c r="M281" s="13">
        <v>26</v>
      </c>
      <c r="N281" s="5" t="s">
        <v>674</v>
      </c>
      <c r="O281" s="5">
        <v>70775600.2192</v>
      </c>
      <c r="P281" s="5">
        <v>14732261.3618</v>
      </c>
      <c r="Q281" s="5">
        <v>-2536017.62</v>
      </c>
      <c r="R281" s="5">
        <v>36776405.129900001</v>
      </c>
      <c r="S281" s="6">
        <f t="shared" si="9"/>
        <v>119748249.0909</v>
      </c>
    </row>
    <row r="282" spans="1:19" ht="24.95" customHeight="1">
      <c r="A282" s="123"/>
      <c r="B282" s="121"/>
      <c r="C282" s="1">
        <v>4</v>
      </c>
      <c r="D282" s="5" t="s">
        <v>321</v>
      </c>
      <c r="E282" s="5">
        <v>82945124.471300006</v>
      </c>
      <c r="F282" s="5">
        <v>17265402.887699999</v>
      </c>
      <c r="G282" s="5">
        <v>0</v>
      </c>
      <c r="H282" s="5">
        <v>33086598.962299999</v>
      </c>
      <c r="I282" s="6">
        <f t="shared" si="8"/>
        <v>133297126.3213</v>
      </c>
      <c r="J282" s="12"/>
      <c r="K282" s="118"/>
      <c r="L282" s="121"/>
      <c r="M282" s="13">
        <v>27</v>
      </c>
      <c r="N282" s="5" t="s">
        <v>877</v>
      </c>
      <c r="O282" s="5">
        <v>77111994.598700002</v>
      </c>
      <c r="P282" s="5">
        <v>16051210.5166</v>
      </c>
      <c r="Q282" s="5">
        <v>-2536017.62</v>
      </c>
      <c r="R282" s="5">
        <v>40366849.435800001</v>
      </c>
      <c r="S282" s="6">
        <f t="shared" si="9"/>
        <v>130994036.9311</v>
      </c>
    </row>
    <row r="283" spans="1:19" ht="24.95" customHeight="1">
      <c r="A283" s="123"/>
      <c r="B283" s="121"/>
      <c r="C283" s="1">
        <v>5</v>
      </c>
      <c r="D283" s="5" t="s">
        <v>322</v>
      </c>
      <c r="E283" s="5">
        <v>80198383.179199994</v>
      </c>
      <c r="F283" s="5">
        <v>16693656.2619</v>
      </c>
      <c r="G283" s="5">
        <v>0</v>
      </c>
      <c r="H283" s="5">
        <v>30429564.1917</v>
      </c>
      <c r="I283" s="6">
        <f t="shared" si="8"/>
        <v>127321603.6328</v>
      </c>
      <c r="J283" s="12"/>
      <c r="K283" s="118"/>
      <c r="L283" s="121"/>
      <c r="M283" s="13">
        <v>28</v>
      </c>
      <c r="N283" s="5" t="s">
        <v>675</v>
      </c>
      <c r="O283" s="5">
        <v>59060456.698799998</v>
      </c>
      <c r="P283" s="5">
        <v>12293701.240800001</v>
      </c>
      <c r="Q283" s="5">
        <v>-2536017.62</v>
      </c>
      <c r="R283" s="5">
        <v>31115237.4177</v>
      </c>
      <c r="S283" s="6">
        <f t="shared" si="9"/>
        <v>99933377.737299979</v>
      </c>
    </row>
    <row r="284" spans="1:19" ht="24.95" customHeight="1">
      <c r="A284" s="123"/>
      <c r="B284" s="121"/>
      <c r="C284" s="1">
        <v>6</v>
      </c>
      <c r="D284" s="5" t="s">
        <v>323</v>
      </c>
      <c r="E284" s="5">
        <v>77108201.569700003</v>
      </c>
      <c r="F284" s="5">
        <v>16050420.9805</v>
      </c>
      <c r="G284" s="5">
        <v>0</v>
      </c>
      <c r="H284" s="5">
        <v>28758873.443599999</v>
      </c>
      <c r="I284" s="6">
        <f t="shared" si="8"/>
        <v>121917495.9938</v>
      </c>
      <c r="J284" s="12"/>
      <c r="K284" s="118"/>
      <c r="L284" s="121"/>
      <c r="M284" s="13">
        <v>29</v>
      </c>
      <c r="N284" s="5" t="s">
        <v>676</v>
      </c>
      <c r="O284" s="5">
        <v>71027043.7315</v>
      </c>
      <c r="P284" s="5">
        <v>14784600.466399999</v>
      </c>
      <c r="Q284" s="5">
        <v>-2536017.62</v>
      </c>
      <c r="R284" s="5">
        <v>33775612.993799999</v>
      </c>
      <c r="S284" s="6">
        <f t="shared" si="9"/>
        <v>117051239.57169999</v>
      </c>
    </row>
    <row r="285" spans="1:19" ht="24.95" customHeight="1">
      <c r="A285" s="123"/>
      <c r="B285" s="121"/>
      <c r="C285" s="1">
        <v>7</v>
      </c>
      <c r="D285" s="5" t="s">
        <v>324</v>
      </c>
      <c r="E285" s="5">
        <v>77855065.079300001</v>
      </c>
      <c r="F285" s="5">
        <v>16205883.9987</v>
      </c>
      <c r="G285" s="5">
        <v>0</v>
      </c>
      <c r="H285" s="5">
        <v>31035805.188900001</v>
      </c>
      <c r="I285" s="6">
        <f t="shared" si="8"/>
        <v>125096754.2669</v>
      </c>
      <c r="J285" s="12"/>
      <c r="K285" s="118"/>
      <c r="L285" s="121"/>
      <c r="M285" s="13">
        <v>30</v>
      </c>
      <c r="N285" s="5" t="s">
        <v>878</v>
      </c>
      <c r="O285" s="5">
        <v>59970524.070600003</v>
      </c>
      <c r="P285" s="5">
        <v>12483135.881200001</v>
      </c>
      <c r="Q285" s="5">
        <v>-2536017.62</v>
      </c>
      <c r="R285" s="5">
        <v>32232967.256299999</v>
      </c>
      <c r="S285" s="6">
        <f t="shared" si="9"/>
        <v>102150609.5881</v>
      </c>
    </row>
    <row r="286" spans="1:19" ht="24.95" customHeight="1">
      <c r="A286" s="123"/>
      <c r="B286" s="121"/>
      <c r="C286" s="1">
        <v>8</v>
      </c>
      <c r="D286" s="5" t="s">
        <v>325</v>
      </c>
      <c r="E286" s="5">
        <v>84263882.104900002</v>
      </c>
      <c r="F286" s="5">
        <v>17539908.254900001</v>
      </c>
      <c r="G286" s="5">
        <v>0</v>
      </c>
      <c r="H286" s="5">
        <v>33926350.743600003</v>
      </c>
      <c r="I286" s="6">
        <f t="shared" si="8"/>
        <v>135730141.10340002</v>
      </c>
      <c r="J286" s="12"/>
      <c r="K286" s="118"/>
      <c r="L286" s="121"/>
      <c r="M286" s="13">
        <v>31</v>
      </c>
      <c r="N286" s="5" t="s">
        <v>677</v>
      </c>
      <c r="O286" s="5">
        <v>60232322.201800004</v>
      </c>
      <c r="P286" s="5">
        <v>12537630.3466</v>
      </c>
      <c r="Q286" s="5">
        <v>-2536017.62</v>
      </c>
      <c r="R286" s="5">
        <v>32946632.430199999</v>
      </c>
      <c r="S286" s="6">
        <f t="shared" si="9"/>
        <v>103180567.35859999</v>
      </c>
    </row>
    <row r="287" spans="1:19" ht="24.95" customHeight="1">
      <c r="A287" s="123"/>
      <c r="B287" s="121"/>
      <c r="C287" s="1">
        <v>9</v>
      </c>
      <c r="D287" s="5" t="s">
        <v>326</v>
      </c>
      <c r="E287" s="5">
        <v>76673926.303000003</v>
      </c>
      <c r="F287" s="5">
        <v>15960024.619100001</v>
      </c>
      <c r="G287" s="5">
        <v>0</v>
      </c>
      <c r="H287" s="5">
        <v>27469207.3222</v>
      </c>
      <c r="I287" s="6">
        <f t="shared" si="8"/>
        <v>120103158.24430001</v>
      </c>
      <c r="J287" s="12"/>
      <c r="K287" s="118"/>
      <c r="L287" s="121"/>
      <c r="M287" s="13">
        <v>32</v>
      </c>
      <c r="N287" s="5" t="s">
        <v>678</v>
      </c>
      <c r="O287" s="5">
        <v>59939838.111100003</v>
      </c>
      <c r="P287" s="5">
        <v>12476748.460000001</v>
      </c>
      <c r="Q287" s="5">
        <v>-2536017.62</v>
      </c>
      <c r="R287" s="5">
        <v>31448281.165600002</v>
      </c>
      <c r="S287" s="6">
        <f t="shared" si="9"/>
        <v>101328850.11669999</v>
      </c>
    </row>
    <row r="288" spans="1:19" ht="24.95" customHeight="1">
      <c r="A288" s="123"/>
      <c r="B288" s="121"/>
      <c r="C288" s="1">
        <v>10</v>
      </c>
      <c r="D288" s="5" t="s">
        <v>327</v>
      </c>
      <c r="E288" s="5">
        <v>71702964.676599994</v>
      </c>
      <c r="F288" s="5">
        <v>14925296.468900001</v>
      </c>
      <c r="G288" s="5">
        <v>0</v>
      </c>
      <c r="H288" s="5">
        <v>27531818.6252</v>
      </c>
      <c r="I288" s="6">
        <f t="shared" si="8"/>
        <v>114160079.77069999</v>
      </c>
      <c r="J288" s="12"/>
      <c r="K288" s="119"/>
      <c r="L288" s="122"/>
      <c r="M288" s="13">
        <v>33</v>
      </c>
      <c r="N288" s="5" t="s">
        <v>679</v>
      </c>
      <c r="O288" s="5">
        <v>69092031.895099998</v>
      </c>
      <c r="P288" s="5">
        <v>14381818.999</v>
      </c>
      <c r="Q288" s="5">
        <v>-2536017.62</v>
      </c>
      <c r="R288" s="5">
        <v>33282671.383000001</v>
      </c>
      <c r="S288" s="6">
        <f t="shared" si="9"/>
        <v>114220504.65709999</v>
      </c>
    </row>
    <row r="289" spans="1:19" ht="24.95" customHeight="1">
      <c r="A289" s="123"/>
      <c r="B289" s="121"/>
      <c r="C289" s="1">
        <v>11</v>
      </c>
      <c r="D289" s="5" t="s">
        <v>328</v>
      </c>
      <c r="E289" s="5">
        <v>75068184.159799993</v>
      </c>
      <c r="F289" s="5">
        <v>15625782.127900001</v>
      </c>
      <c r="G289" s="5">
        <v>0</v>
      </c>
      <c r="H289" s="5">
        <v>27552497.0592</v>
      </c>
      <c r="I289" s="6">
        <f t="shared" si="8"/>
        <v>118246463.3469</v>
      </c>
      <c r="J289" s="12"/>
      <c r="K289" s="19"/>
      <c r="L289" s="114" t="s">
        <v>843</v>
      </c>
      <c r="M289" s="115"/>
      <c r="N289" s="116"/>
      <c r="O289" s="15">
        <v>2229540055.8308001</v>
      </c>
      <c r="P289" s="15">
        <v>464088848.66290003</v>
      </c>
      <c r="Q289" s="15">
        <v>-83688581.460000008</v>
      </c>
      <c r="R289" s="15">
        <v>1150357111.6215</v>
      </c>
      <c r="S289" s="8">
        <f t="shared" si="9"/>
        <v>3760297434.6552</v>
      </c>
    </row>
    <row r="290" spans="1:19" ht="24.95" customHeight="1">
      <c r="A290" s="123"/>
      <c r="B290" s="121"/>
      <c r="C290" s="1">
        <v>12</v>
      </c>
      <c r="D290" s="5" t="s">
        <v>329</v>
      </c>
      <c r="E290" s="5">
        <v>72885944.300799996</v>
      </c>
      <c r="F290" s="5">
        <v>15171539.029200001</v>
      </c>
      <c r="G290" s="5">
        <v>0</v>
      </c>
      <c r="H290" s="5">
        <v>27432746.462200001</v>
      </c>
      <c r="I290" s="6">
        <f t="shared" si="8"/>
        <v>115490229.7922</v>
      </c>
      <c r="J290" s="12"/>
      <c r="K290" s="117">
        <v>31</v>
      </c>
      <c r="L290" s="120" t="s">
        <v>56</v>
      </c>
      <c r="M290" s="13">
        <v>1</v>
      </c>
      <c r="N290" s="5" t="s">
        <v>680</v>
      </c>
      <c r="O290" s="5">
        <v>81500044.511099994</v>
      </c>
      <c r="P290" s="5">
        <v>16964602.956700001</v>
      </c>
      <c r="Q290" s="5">
        <v>0</v>
      </c>
      <c r="R290" s="5">
        <v>27971060.2205</v>
      </c>
      <c r="S290" s="6">
        <f t="shared" si="9"/>
        <v>126435707.68829998</v>
      </c>
    </row>
    <row r="291" spans="1:19" ht="24.95" customHeight="1">
      <c r="A291" s="123"/>
      <c r="B291" s="121"/>
      <c r="C291" s="1">
        <v>13</v>
      </c>
      <c r="D291" s="5" t="s">
        <v>330</v>
      </c>
      <c r="E291" s="5">
        <v>94396832.649200007</v>
      </c>
      <c r="F291" s="5">
        <v>19649127.750399999</v>
      </c>
      <c r="G291" s="5">
        <v>0</v>
      </c>
      <c r="H291" s="5">
        <v>36817990.700099997</v>
      </c>
      <c r="I291" s="6">
        <f t="shared" si="8"/>
        <v>150863951.0997</v>
      </c>
      <c r="J291" s="12"/>
      <c r="K291" s="118"/>
      <c r="L291" s="121"/>
      <c r="M291" s="13">
        <v>2</v>
      </c>
      <c r="N291" s="5" t="s">
        <v>521</v>
      </c>
      <c r="O291" s="5">
        <v>82213478.812800005</v>
      </c>
      <c r="P291" s="5">
        <v>17113107.534000002</v>
      </c>
      <c r="Q291" s="5">
        <v>0</v>
      </c>
      <c r="R291" s="5">
        <v>28638760.5189</v>
      </c>
      <c r="S291" s="6">
        <f t="shared" si="9"/>
        <v>127965346.86570001</v>
      </c>
    </row>
    <row r="292" spans="1:19" ht="24.95" customHeight="1">
      <c r="A292" s="123"/>
      <c r="B292" s="121"/>
      <c r="C292" s="1">
        <v>14</v>
      </c>
      <c r="D292" s="5" t="s">
        <v>331</v>
      </c>
      <c r="E292" s="5">
        <v>64769505.052500002</v>
      </c>
      <c r="F292" s="5">
        <v>13482065.4824</v>
      </c>
      <c r="G292" s="5">
        <v>0</v>
      </c>
      <c r="H292" s="5">
        <v>26274523.756999999</v>
      </c>
      <c r="I292" s="6">
        <f t="shared" si="8"/>
        <v>104526094.29190001</v>
      </c>
      <c r="J292" s="12"/>
      <c r="K292" s="118"/>
      <c r="L292" s="121"/>
      <c r="M292" s="13">
        <v>3</v>
      </c>
      <c r="N292" s="5" t="s">
        <v>681</v>
      </c>
      <c r="O292" s="5">
        <v>81855224.658299997</v>
      </c>
      <c r="P292" s="5">
        <v>17038535.311099999</v>
      </c>
      <c r="Q292" s="5">
        <v>0</v>
      </c>
      <c r="R292" s="5">
        <v>28154631.7225</v>
      </c>
      <c r="S292" s="6">
        <f t="shared" si="9"/>
        <v>127048391.69189999</v>
      </c>
    </row>
    <row r="293" spans="1:19" ht="24.95" customHeight="1">
      <c r="A293" s="123"/>
      <c r="B293" s="121"/>
      <c r="C293" s="1">
        <v>15</v>
      </c>
      <c r="D293" s="5" t="s">
        <v>332</v>
      </c>
      <c r="E293" s="5">
        <v>71689367.691300005</v>
      </c>
      <c r="F293" s="5">
        <v>14922466.1949</v>
      </c>
      <c r="G293" s="5">
        <v>0</v>
      </c>
      <c r="H293" s="5">
        <v>29262759.0724</v>
      </c>
      <c r="I293" s="6">
        <f t="shared" si="8"/>
        <v>115874592.95860001</v>
      </c>
      <c r="J293" s="12"/>
      <c r="K293" s="118"/>
      <c r="L293" s="121"/>
      <c r="M293" s="13">
        <v>4</v>
      </c>
      <c r="N293" s="5" t="s">
        <v>682</v>
      </c>
      <c r="O293" s="5">
        <v>62143874.015600003</v>
      </c>
      <c r="P293" s="5">
        <v>12935528.5042</v>
      </c>
      <c r="Q293" s="5">
        <v>0</v>
      </c>
      <c r="R293" s="5">
        <v>22806347.725000001</v>
      </c>
      <c r="S293" s="6">
        <f t="shared" si="9"/>
        <v>97885750.244800001</v>
      </c>
    </row>
    <row r="294" spans="1:19" ht="24.95" customHeight="1">
      <c r="A294" s="123"/>
      <c r="B294" s="121"/>
      <c r="C294" s="1">
        <v>16</v>
      </c>
      <c r="D294" s="5" t="s">
        <v>333</v>
      </c>
      <c r="E294" s="5">
        <v>81402321.130099997</v>
      </c>
      <c r="F294" s="5">
        <v>16944261.3928</v>
      </c>
      <c r="G294" s="5">
        <v>0</v>
      </c>
      <c r="H294" s="5">
        <v>32461637.934300002</v>
      </c>
      <c r="I294" s="6">
        <f t="shared" si="8"/>
        <v>130808220.45720001</v>
      </c>
      <c r="J294" s="12"/>
      <c r="K294" s="118"/>
      <c r="L294" s="121"/>
      <c r="M294" s="13">
        <v>5</v>
      </c>
      <c r="N294" s="5" t="s">
        <v>683</v>
      </c>
      <c r="O294" s="5">
        <v>108121859.57969999</v>
      </c>
      <c r="P294" s="5">
        <v>22506054.195500001</v>
      </c>
      <c r="Q294" s="5">
        <v>0</v>
      </c>
      <c r="R294" s="5">
        <v>42603385.089500003</v>
      </c>
      <c r="S294" s="6">
        <f t="shared" si="9"/>
        <v>173231298.86469999</v>
      </c>
    </row>
    <row r="295" spans="1:19" ht="24.95" customHeight="1">
      <c r="A295" s="123"/>
      <c r="B295" s="122"/>
      <c r="C295" s="1">
        <v>17</v>
      </c>
      <c r="D295" s="5" t="s">
        <v>334</v>
      </c>
      <c r="E295" s="5">
        <v>67412372.219699994</v>
      </c>
      <c r="F295" s="5">
        <v>14032190.2391</v>
      </c>
      <c r="G295" s="5">
        <v>0</v>
      </c>
      <c r="H295" s="5">
        <v>26153160.3574</v>
      </c>
      <c r="I295" s="6">
        <f t="shared" si="8"/>
        <v>107597722.81619999</v>
      </c>
      <c r="J295" s="12"/>
      <c r="K295" s="118"/>
      <c r="L295" s="121"/>
      <c r="M295" s="13">
        <v>6</v>
      </c>
      <c r="N295" s="5" t="s">
        <v>684</v>
      </c>
      <c r="O295" s="5">
        <v>93497899.681099996</v>
      </c>
      <c r="P295" s="5">
        <v>19462010.786499999</v>
      </c>
      <c r="Q295" s="5">
        <v>0</v>
      </c>
      <c r="R295" s="5">
        <v>35542535.075000003</v>
      </c>
      <c r="S295" s="6">
        <f t="shared" si="9"/>
        <v>148502445.54259998</v>
      </c>
    </row>
    <row r="296" spans="1:19" ht="24.95" customHeight="1">
      <c r="A296" s="1"/>
      <c r="B296" s="114" t="s">
        <v>827</v>
      </c>
      <c r="C296" s="115"/>
      <c r="D296" s="116"/>
      <c r="E296" s="15">
        <v>1309159443.6299999</v>
      </c>
      <c r="F296" s="15">
        <v>272507460.59549999</v>
      </c>
      <c r="G296" s="15">
        <v>0</v>
      </c>
      <c r="H296" s="15">
        <v>510333382.99539995</v>
      </c>
      <c r="I296" s="8">
        <f t="shared" si="8"/>
        <v>2092000287.2208998</v>
      </c>
      <c r="J296" s="12"/>
      <c r="K296" s="118"/>
      <c r="L296" s="121"/>
      <c r="M296" s="13">
        <v>7</v>
      </c>
      <c r="N296" s="5" t="s">
        <v>685</v>
      </c>
      <c r="O296" s="5">
        <v>82076523.5141</v>
      </c>
      <c r="P296" s="5">
        <v>17084599.669</v>
      </c>
      <c r="Q296" s="5">
        <v>0</v>
      </c>
      <c r="R296" s="5">
        <v>27431404.9329</v>
      </c>
      <c r="S296" s="6">
        <f t="shared" si="9"/>
        <v>126592528.116</v>
      </c>
    </row>
    <row r="297" spans="1:19" ht="24.95" customHeight="1">
      <c r="A297" s="123">
        <v>15</v>
      </c>
      <c r="B297" s="120" t="s">
        <v>40</v>
      </c>
      <c r="C297" s="1">
        <v>1</v>
      </c>
      <c r="D297" s="5" t="s">
        <v>335</v>
      </c>
      <c r="E297" s="5">
        <v>107557627.0125</v>
      </c>
      <c r="F297" s="5">
        <v>22388606.634199999</v>
      </c>
      <c r="G297" s="5">
        <v>-4907596.13</v>
      </c>
      <c r="H297" s="5">
        <v>37665203.691299997</v>
      </c>
      <c r="I297" s="6">
        <f t="shared" si="8"/>
        <v>162703841.208</v>
      </c>
      <c r="J297" s="12"/>
      <c r="K297" s="118"/>
      <c r="L297" s="121"/>
      <c r="M297" s="13">
        <v>8</v>
      </c>
      <c r="N297" s="5" t="s">
        <v>686</v>
      </c>
      <c r="O297" s="5">
        <v>72486810.264500007</v>
      </c>
      <c r="P297" s="5">
        <v>15088457.473999999</v>
      </c>
      <c r="Q297" s="5">
        <v>0</v>
      </c>
      <c r="R297" s="5">
        <v>24869698.3191</v>
      </c>
      <c r="S297" s="6">
        <f t="shared" si="9"/>
        <v>112444966.05759999</v>
      </c>
    </row>
    <row r="298" spans="1:19" ht="24.95" customHeight="1">
      <c r="A298" s="123"/>
      <c r="B298" s="121"/>
      <c r="C298" s="1">
        <v>2</v>
      </c>
      <c r="D298" s="5" t="s">
        <v>336</v>
      </c>
      <c r="E298" s="5">
        <v>78111843.783600003</v>
      </c>
      <c r="F298" s="5">
        <v>16259333.647600001</v>
      </c>
      <c r="G298" s="5">
        <v>-4907596.13</v>
      </c>
      <c r="H298" s="5">
        <v>30447681.419100001</v>
      </c>
      <c r="I298" s="6">
        <f t="shared" si="8"/>
        <v>119911262.7203</v>
      </c>
      <c r="J298" s="12"/>
      <c r="K298" s="118"/>
      <c r="L298" s="121"/>
      <c r="M298" s="13">
        <v>9</v>
      </c>
      <c r="N298" s="5" t="s">
        <v>687</v>
      </c>
      <c r="O298" s="5">
        <v>74347961.552399993</v>
      </c>
      <c r="P298" s="5">
        <v>15475864.5341</v>
      </c>
      <c r="Q298" s="5">
        <v>0</v>
      </c>
      <c r="R298" s="5">
        <v>25976714.539999999</v>
      </c>
      <c r="S298" s="6">
        <f t="shared" si="9"/>
        <v>115800540.62649998</v>
      </c>
    </row>
    <row r="299" spans="1:19" ht="24.95" customHeight="1">
      <c r="A299" s="123"/>
      <c r="B299" s="121"/>
      <c r="C299" s="1">
        <v>3</v>
      </c>
      <c r="D299" s="5" t="s">
        <v>852</v>
      </c>
      <c r="E299" s="5">
        <v>78617854.588400006</v>
      </c>
      <c r="F299" s="5">
        <v>16364662.0857</v>
      </c>
      <c r="G299" s="5">
        <v>-4907596.13</v>
      </c>
      <c r="H299" s="5">
        <v>29848352.4333</v>
      </c>
      <c r="I299" s="6">
        <f t="shared" si="8"/>
        <v>119923272.97740002</v>
      </c>
      <c r="J299" s="12"/>
      <c r="K299" s="118"/>
      <c r="L299" s="121"/>
      <c r="M299" s="13">
        <v>10</v>
      </c>
      <c r="N299" s="5" t="s">
        <v>688</v>
      </c>
      <c r="O299" s="5">
        <v>70529816.2676</v>
      </c>
      <c r="P299" s="5">
        <v>14681100.3204</v>
      </c>
      <c r="Q299" s="5">
        <v>0</v>
      </c>
      <c r="R299" s="5">
        <v>23998842.4866</v>
      </c>
      <c r="S299" s="6">
        <f t="shared" si="9"/>
        <v>109209759.0746</v>
      </c>
    </row>
    <row r="300" spans="1:19" ht="24.95" customHeight="1">
      <c r="A300" s="123"/>
      <c r="B300" s="121"/>
      <c r="C300" s="1">
        <v>4</v>
      </c>
      <c r="D300" s="5" t="s">
        <v>337</v>
      </c>
      <c r="E300" s="5">
        <v>85664761.143099993</v>
      </c>
      <c r="F300" s="5">
        <v>17831507.563999999</v>
      </c>
      <c r="G300" s="5">
        <v>-4907596.13</v>
      </c>
      <c r="H300" s="5">
        <v>30139002.511399999</v>
      </c>
      <c r="I300" s="6">
        <f t="shared" si="8"/>
        <v>128727675.08849999</v>
      </c>
      <c r="J300" s="12"/>
      <c r="K300" s="118"/>
      <c r="L300" s="121"/>
      <c r="M300" s="13">
        <v>11</v>
      </c>
      <c r="N300" s="5" t="s">
        <v>689</v>
      </c>
      <c r="O300" s="5">
        <v>97446088.351999998</v>
      </c>
      <c r="P300" s="5">
        <v>20283844.119199999</v>
      </c>
      <c r="Q300" s="5">
        <v>0</v>
      </c>
      <c r="R300" s="5">
        <v>34863717.958400004</v>
      </c>
      <c r="S300" s="6">
        <f t="shared" si="9"/>
        <v>152593650.4296</v>
      </c>
    </row>
    <row r="301" spans="1:19" ht="24.95" customHeight="1">
      <c r="A301" s="123"/>
      <c r="B301" s="121"/>
      <c r="C301" s="1">
        <v>5</v>
      </c>
      <c r="D301" s="5" t="s">
        <v>338</v>
      </c>
      <c r="E301" s="5">
        <v>83320704.111200005</v>
      </c>
      <c r="F301" s="5">
        <v>17343581.4888</v>
      </c>
      <c r="G301" s="5">
        <v>-4907596.13</v>
      </c>
      <c r="H301" s="5">
        <v>31803472.449299999</v>
      </c>
      <c r="I301" s="6">
        <f t="shared" si="8"/>
        <v>127560161.91930002</v>
      </c>
      <c r="J301" s="12"/>
      <c r="K301" s="118"/>
      <c r="L301" s="121"/>
      <c r="M301" s="13">
        <v>12</v>
      </c>
      <c r="N301" s="5" t="s">
        <v>690</v>
      </c>
      <c r="O301" s="5">
        <v>65605806.555500001</v>
      </c>
      <c r="P301" s="5">
        <v>13656145.4235</v>
      </c>
      <c r="Q301" s="5">
        <v>0</v>
      </c>
      <c r="R301" s="5">
        <v>23486547.243900001</v>
      </c>
      <c r="S301" s="6">
        <f t="shared" si="9"/>
        <v>102748499.2229</v>
      </c>
    </row>
    <row r="302" spans="1:19" ht="24.95" customHeight="1">
      <c r="A302" s="123"/>
      <c r="B302" s="121"/>
      <c r="C302" s="1">
        <v>6</v>
      </c>
      <c r="D302" s="5" t="s">
        <v>40</v>
      </c>
      <c r="E302" s="5">
        <v>90725662.628700003</v>
      </c>
      <c r="F302" s="5">
        <v>18884957.102899998</v>
      </c>
      <c r="G302" s="5">
        <v>-4907596.13</v>
      </c>
      <c r="H302" s="5">
        <v>33641664.273000002</v>
      </c>
      <c r="I302" s="6">
        <f t="shared" si="8"/>
        <v>138344687.87459999</v>
      </c>
      <c r="J302" s="12"/>
      <c r="K302" s="118"/>
      <c r="L302" s="121"/>
      <c r="M302" s="13">
        <v>13</v>
      </c>
      <c r="N302" s="5" t="s">
        <v>691</v>
      </c>
      <c r="O302" s="5">
        <v>87585021.2509</v>
      </c>
      <c r="P302" s="5">
        <v>18231218.3924</v>
      </c>
      <c r="Q302" s="5">
        <v>0</v>
      </c>
      <c r="R302" s="5">
        <v>28916738.576099999</v>
      </c>
      <c r="S302" s="6">
        <f t="shared" si="9"/>
        <v>134732978.21939999</v>
      </c>
    </row>
    <row r="303" spans="1:19" ht="24.95" customHeight="1">
      <c r="A303" s="123"/>
      <c r="B303" s="121"/>
      <c r="C303" s="1">
        <v>7</v>
      </c>
      <c r="D303" s="5" t="s">
        <v>339</v>
      </c>
      <c r="E303" s="5">
        <v>71137303.208900005</v>
      </c>
      <c r="F303" s="5">
        <v>14807551.475400001</v>
      </c>
      <c r="G303" s="5">
        <v>-4907596.13</v>
      </c>
      <c r="H303" s="5">
        <v>26833621.074299999</v>
      </c>
      <c r="I303" s="6">
        <f t="shared" si="8"/>
        <v>107870879.6286</v>
      </c>
      <c r="J303" s="12"/>
      <c r="K303" s="118"/>
      <c r="L303" s="121"/>
      <c r="M303" s="13">
        <v>14</v>
      </c>
      <c r="N303" s="5" t="s">
        <v>692</v>
      </c>
      <c r="O303" s="5">
        <v>87458344.346000001</v>
      </c>
      <c r="P303" s="5">
        <v>18204850.021600001</v>
      </c>
      <c r="Q303" s="5">
        <v>0</v>
      </c>
      <c r="R303" s="5">
        <v>29218793.473000001</v>
      </c>
      <c r="S303" s="6">
        <f t="shared" si="9"/>
        <v>134881987.84059998</v>
      </c>
    </row>
    <row r="304" spans="1:19" ht="24.95" customHeight="1">
      <c r="A304" s="123"/>
      <c r="B304" s="121"/>
      <c r="C304" s="1">
        <v>8</v>
      </c>
      <c r="D304" s="5" t="s">
        <v>340</v>
      </c>
      <c r="E304" s="5">
        <v>76307861.287599996</v>
      </c>
      <c r="F304" s="5">
        <v>15883826.530200001</v>
      </c>
      <c r="G304" s="5">
        <v>-4907596.13</v>
      </c>
      <c r="H304" s="5">
        <v>29454022.184700001</v>
      </c>
      <c r="I304" s="6">
        <f t="shared" si="8"/>
        <v>116738113.8725</v>
      </c>
      <c r="J304" s="12"/>
      <c r="K304" s="118"/>
      <c r="L304" s="121"/>
      <c r="M304" s="13">
        <v>15</v>
      </c>
      <c r="N304" s="5" t="s">
        <v>693</v>
      </c>
      <c r="O304" s="5">
        <v>69116254.065699995</v>
      </c>
      <c r="P304" s="5">
        <v>14386860.953400001</v>
      </c>
      <c r="Q304" s="5">
        <v>0</v>
      </c>
      <c r="R304" s="5">
        <v>25453360.079100002</v>
      </c>
      <c r="S304" s="6">
        <f t="shared" si="9"/>
        <v>108956475.09819999</v>
      </c>
    </row>
    <row r="305" spans="1:19" ht="24.95" customHeight="1">
      <c r="A305" s="123"/>
      <c r="B305" s="121"/>
      <c r="C305" s="1">
        <v>9</v>
      </c>
      <c r="D305" s="5" t="s">
        <v>341</v>
      </c>
      <c r="E305" s="5">
        <v>69568543.976999998</v>
      </c>
      <c r="F305" s="5">
        <v>14481007.1445</v>
      </c>
      <c r="G305" s="5">
        <v>-4907596.13</v>
      </c>
      <c r="H305" s="5">
        <v>26164307.9734</v>
      </c>
      <c r="I305" s="6">
        <f t="shared" si="8"/>
        <v>105306262.9649</v>
      </c>
      <c r="J305" s="12"/>
      <c r="K305" s="118"/>
      <c r="L305" s="121"/>
      <c r="M305" s="13">
        <v>16</v>
      </c>
      <c r="N305" s="5" t="s">
        <v>694</v>
      </c>
      <c r="O305" s="5">
        <v>88066661.093600005</v>
      </c>
      <c r="P305" s="5">
        <v>18331473.9045</v>
      </c>
      <c r="Q305" s="5">
        <v>0</v>
      </c>
      <c r="R305" s="5">
        <v>29857463.3235</v>
      </c>
      <c r="S305" s="6">
        <f t="shared" si="9"/>
        <v>136255598.32160002</v>
      </c>
    </row>
    <row r="306" spans="1:19" ht="24.95" customHeight="1">
      <c r="A306" s="123"/>
      <c r="B306" s="121"/>
      <c r="C306" s="1">
        <v>10</v>
      </c>
      <c r="D306" s="5" t="s">
        <v>342</v>
      </c>
      <c r="E306" s="5">
        <v>65976957.021200001</v>
      </c>
      <c r="F306" s="5">
        <v>13733402.072000001</v>
      </c>
      <c r="G306" s="5">
        <v>-4907596.13</v>
      </c>
      <c r="H306" s="5">
        <v>26932405.2368</v>
      </c>
      <c r="I306" s="6">
        <f t="shared" si="8"/>
        <v>101735168.2</v>
      </c>
      <c r="J306" s="12"/>
      <c r="K306" s="119"/>
      <c r="L306" s="122"/>
      <c r="M306" s="13">
        <v>17</v>
      </c>
      <c r="N306" s="5" t="s">
        <v>695</v>
      </c>
      <c r="O306" s="5">
        <v>93571219.446500003</v>
      </c>
      <c r="P306" s="5">
        <v>19477272.627300002</v>
      </c>
      <c r="Q306" s="5">
        <v>0</v>
      </c>
      <c r="R306" s="5">
        <v>27190406.136399999</v>
      </c>
      <c r="S306" s="6">
        <f t="shared" si="9"/>
        <v>140238898.21020001</v>
      </c>
    </row>
    <row r="307" spans="1:19" ht="24.95" customHeight="1">
      <c r="A307" s="123"/>
      <c r="B307" s="122"/>
      <c r="C307" s="1">
        <v>11</v>
      </c>
      <c r="D307" s="5" t="s">
        <v>343</v>
      </c>
      <c r="E307" s="5">
        <v>90047846.364700004</v>
      </c>
      <c r="F307" s="5">
        <v>18743866.5812</v>
      </c>
      <c r="G307" s="5">
        <v>-4907596.13</v>
      </c>
      <c r="H307" s="5">
        <v>32907147.864799999</v>
      </c>
      <c r="I307" s="6">
        <f t="shared" si="8"/>
        <v>136791264.6807</v>
      </c>
      <c r="J307" s="12"/>
      <c r="K307" s="19"/>
      <c r="L307" s="114" t="s">
        <v>844</v>
      </c>
      <c r="M307" s="115"/>
      <c r="N307" s="116"/>
      <c r="O307" s="15">
        <v>1397622887.9674001</v>
      </c>
      <c r="P307" s="15">
        <v>290921526.72740006</v>
      </c>
      <c r="Q307" s="15">
        <v>0</v>
      </c>
      <c r="R307" s="15">
        <v>486980407.42039996</v>
      </c>
      <c r="S307" s="8">
        <f t="shared" si="9"/>
        <v>2175524822.1152</v>
      </c>
    </row>
    <row r="308" spans="1:19" ht="24.95" customHeight="1">
      <c r="A308" s="1"/>
      <c r="B308" s="114" t="s">
        <v>828</v>
      </c>
      <c r="C308" s="115"/>
      <c r="D308" s="116"/>
      <c r="E308" s="15">
        <v>897036965.12690008</v>
      </c>
      <c r="F308" s="15">
        <v>186722302.3265</v>
      </c>
      <c r="G308" s="15">
        <v>-53983557.430000007</v>
      </c>
      <c r="H308" s="15">
        <v>335836881.11140001</v>
      </c>
      <c r="I308" s="8">
        <f t="shared" si="8"/>
        <v>1365612591.1348</v>
      </c>
      <c r="J308" s="12"/>
      <c r="K308" s="117">
        <v>32</v>
      </c>
      <c r="L308" s="120" t="s">
        <v>57</v>
      </c>
      <c r="M308" s="13">
        <v>1</v>
      </c>
      <c r="N308" s="5" t="s">
        <v>696</v>
      </c>
      <c r="O308" s="5">
        <v>62258225.902999997</v>
      </c>
      <c r="P308" s="5">
        <v>12959331.366800001</v>
      </c>
      <c r="Q308" s="5">
        <v>0</v>
      </c>
      <c r="R308" s="5">
        <v>44125255.5075</v>
      </c>
      <c r="S308" s="6">
        <f t="shared" si="9"/>
        <v>119342812.7773</v>
      </c>
    </row>
    <row r="309" spans="1:19" ht="24.95" customHeight="1">
      <c r="A309" s="123">
        <v>16</v>
      </c>
      <c r="B309" s="120" t="s">
        <v>41</v>
      </c>
      <c r="C309" s="1">
        <v>1</v>
      </c>
      <c r="D309" s="5" t="s">
        <v>344</v>
      </c>
      <c r="E309" s="5">
        <v>70390057.084299996</v>
      </c>
      <c r="F309" s="5">
        <v>14652008.814200001</v>
      </c>
      <c r="G309" s="5">
        <v>0</v>
      </c>
      <c r="H309" s="5">
        <v>28782973.872099999</v>
      </c>
      <c r="I309" s="6">
        <f t="shared" si="8"/>
        <v>113825039.77059999</v>
      </c>
      <c r="J309" s="12"/>
      <c r="K309" s="118"/>
      <c r="L309" s="121"/>
      <c r="M309" s="13">
        <v>2</v>
      </c>
      <c r="N309" s="5" t="s">
        <v>697</v>
      </c>
      <c r="O309" s="5">
        <v>77786818.134299994</v>
      </c>
      <c r="P309" s="5">
        <v>16191678.088400001</v>
      </c>
      <c r="Q309" s="5">
        <v>0</v>
      </c>
      <c r="R309" s="5">
        <v>48887516.141000003</v>
      </c>
      <c r="S309" s="6">
        <f t="shared" si="9"/>
        <v>142866012.3637</v>
      </c>
    </row>
    <row r="310" spans="1:19" ht="24.95" customHeight="1">
      <c r="A310" s="123"/>
      <c r="B310" s="121"/>
      <c r="C310" s="1">
        <v>2</v>
      </c>
      <c r="D310" s="5" t="s">
        <v>345</v>
      </c>
      <c r="E310" s="5">
        <v>66240591.825099997</v>
      </c>
      <c r="F310" s="5">
        <v>13788278.848999999</v>
      </c>
      <c r="G310" s="5">
        <v>0</v>
      </c>
      <c r="H310" s="5">
        <v>27357371.527100001</v>
      </c>
      <c r="I310" s="6">
        <f t="shared" si="8"/>
        <v>107386242.20119999</v>
      </c>
      <c r="J310" s="12"/>
      <c r="K310" s="118"/>
      <c r="L310" s="121"/>
      <c r="M310" s="13">
        <v>3</v>
      </c>
      <c r="N310" s="5" t="s">
        <v>698</v>
      </c>
      <c r="O310" s="5">
        <v>71657975.877200007</v>
      </c>
      <c r="P310" s="5">
        <v>14915931.8467</v>
      </c>
      <c r="Q310" s="5">
        <v>0</v>
      </c>
      <c r="R310" s="5">
        <v>43506572.889799997</v>
      </c>
      <c r="S310" s="6">
        <f t="shared" si="9"/>
        <v>130080480.6137</v>
      </c>
    </row>
    <row r="311" spans="1:19" ht="24.95" customHeight="1">
      <c r="A311" s="123"/>
      <c r="B311" s="121"/>
      <c r="C311" s="1">
        <v>3</v>
      </c>
      <c r="D311" s="5" t="s">
        <v>346</v>
      </c>
      <c r="E311" s="5">
        <v>60854541.335900001</v>
      </c>
      <c r="F311" s="5">
        <v>12667148.074200001</v>
      </c>
      <c r="G311" s="5">
        <v>0</v>
      </c>
      <c r="H311" s="5">
        <v>25055038.140000001</v>
      </c>
      <c r="I311" s="6">
        <f t="shared" si="8"/>
        <v>98576727.550099999</v>
      </c>
      <c r="J311" s="12"/>
      <c r="K311" s="118"/>
      <c r="L311" s="121"/>
      <c r="M311" s="13">
        <v>4</v>
      </c>
      <c r="N311" s="5" t="s">
        <v>699</v>
      </c>
      <c r="O311" s="5">
        <v>76493453.500499994</v>
      </c>
      <c r="P311" s="5">
        <v>15922458.388900001</v>
      </c>
      <c r="Q311" s="5">
        <v>0</v>
      </c>
      <c r="R311" s="5">
        <v>46674750.901199996</v>
      </c>
      <c r="S311" s="6">
        <f t="shared" si="9"/>
        <v>139090662.7906</v>
      </c>
    </row>
    <row r="312" spans="1:19" ht="24.95" customHeight="1">
      <c r="A312" s="123"/>
      <c r="B312" s="121"/>
      <c r="C312" s="1">
        <v>4</v>
      </c>
      <c r="D312" s="5" t="s">
        <v>347</v>
      </c>
      <c r="E312" s="5">
        <v>64723499.110299997</v>
      </c>
      <c r="F312" s="5">
        <v>13472489.137399999</v>
      </c>
      <c r="G312" s="5">
        <v>0</v>
      </c>
      <c r="H312" s="5">
        <v>27051572.6241</v>
      </c>
      <c r="I312" s="6">
        <f t="shared" si="8"/>
        <v>105247560.87179999</v>
      </c>
      <c r="J312" s="12"/>
      <c r="K312" s="118"/>
      <c r="L312" s="121"/>
      <c r="M312" s="13">
        <v>5</v>
      </c>
      <c r="N312" s="5" t="s">
        <v>700</v>
      </c>
      <c r="O312" s="5">
        <v>71005062.109500006</v>
      </c>
      <c r="P312" s="5">
        <v>14780024.8923</v>
      </c>
      <c r="Q312" s="5">
        <v>0</v>
      </c>
      <c r="R312" s="5">
        <v>47198393.362499997</v>
      </c>
      <c r="S312" s="6">
        <f t="shared" si="9"/>
        <v>132983480.3643</v>
      </c>
    </row>
    <row r="313" spans="1:19" ht="24.95" customHeight="1">
      <c r="A313" s="123"/>
      <c r="B313" s="121"/>
      <c r="C313" s="1">
        <v>5</v>
      </c>
      <c r="D313" s="5" t="s">
        <v>348</v>
      </c>
      <c r="E313" s="5">
        <v>69403416.453600004</v>
      </c>
      <c r="F313" s="5">
        <v>14446635.103499999</v>
      </c>
      <c r="G313" s="5">
        <v>0</v>
      </c>
      <c r="H313" s="5">
        <v>26637600.743099999</v>
      </c>
      <c r="I313" s="6">
        <f t="shared" si="8"/>
        <v>110487652.3002</v>
      </c>
      <c r="J313" s="12"/>
      <c r="K313" s="118"/>
      <c r="L313" s="121"/>
      <c r="M313" s="13">
        <v>6</v>
      </c>
      <c r="N313" s="5" t="s">
        <v>701</v>
      </c>
      <c r="O313" s="5">
        <v>70993197.282399997</v>
      </c>
      <c r="P313" s="5">
        <v>14777555.174900001</v>
      </c>
      <c r="Q313" s="5">
        <v>0</v>
      </c>
      <c r="R313" s="5">
        <v>46925253.713200003</v>
      </c>
      <c r="S313" s="6">
        <f t="shared" si="9"/>
        <v>132696006.1705</v>
      </c>
    </row>
    <row r="314" spans="1:19" ht="24.95" customHeight="1">
      <c r="A314" s="123"/>
      <c r="B314" s="121"/>
      <c r="C314" s="1">
        <v>6</v>
      </c>
      <c r="D314" s="5" t="s">
        <v>349</v>
      </c>
      <c r="E314" s="5">
        <v>69635811.935499996</v>
      </c>
      <c r="F314" s="5">
        <v>14495009.2744</v>
      </c>
      <c r="G314" s="5">
        <v>0</v>
      </c>
      <c r="H314" s="5">
        <v>26722445.682700001</v>
      </c>
      <c r="I314" s="6">
        <f t="shared" si="8"/>
        <v>110853266.8926</v>
      </c>
      <c r="J314" s="12"/>
      <c r="K314" s="118"/>
      <c r="L314" s="121"/>
      <c r="M314" s="13">
        <v>7</v>
      </c>
      <c r="N314" s="5" t="s">
        <v>702</v>
      </c>
      <c r="O314" s="5">
        <v>76940381.130400002</v>
      </c>
      <c r="P314" s="5">
        <v>16015488.3969</v>
      </c>
      <c r="Q314" s="5">
        <v>0</v>
      </c>
      <c r="R314" s="5">
        <v>48907560.973999999</v>
      </c>
      <c r="S314" s="6">
        <f t="shared" si="9"/>
        <v>141863430.50130001</v>
      </c>
    </row>
    <row r="315" spans="1:19" ht="24.95" customHeight="1">
      <c r="A315" s="123"/>
      <c r="B315" s="121"/>
      <c r="C315" s="1">
        <v>7</v>
      </c>
      <c r="D315" s="5" t="s">
        <v>350</v>
      </c>
      <c r="E315" s="5">
        <v>62327724.421300001</v>
      </c>
      <c r="F315" s="5">
        <v>12973797.797800001</v>
      </c>
      <c r="G315" s="5">
        <v>0</v>
      </c>
      <c r="H315" s="5">
        <v>24468265.974800002</v>
      </c>
      <c r="I315" s="6">
        <f t="shared" si="8"/>
        <v>99769788.193900004</v>
      </c>
      <c r="J315" s="12"/>
      <c r="K315" s="118"/>
      <c r="L315" s="121"/>
      <c r="M315" s="13">
        <v>8</v>
      </c>
      <c r="N315" s="5" t="s">
        <v>703</v>
      </c>
      <c r="O315" s="5">
        <v>74540675.169799998</v>
      </c>
      <c r="P315" s="5">
        <v>15515978.745300001</v>
      </c>
      <c r="Q315" s="5">
        <v>0</v>
      </c>
      <c r="R315" s="5">
        <v>45515548.994400002</v>
      </c>
      <c r="S315" s="6">
        <f t="shared" si="9"/>
        <v>135572202.9095</v>
      </c>
    </row>
    <row r="316" spans="1:19" ht="24.95" customHeight="1">
      <c r="A316" s="123"/>
      <c r="B316" s="121"/>
      <c r="C316" s="1">
        <v>8</v>
      </c>
      <c r="D316" s="5" t="s">
        <v>351</v>
      </c>
      <c r="E316" s="5">
        <v>66017968.8279</v>
      </c>
      <c r="F316" s="5">
        <v>13741938.8651</v>
      </c>
      <c r="G316" s="5">
        <v>0</v>
      </c>
      <c r="H316" s="5">
        <v>26114015.881900001</v>
      </c>
      <c r="I316" s="6">
        <f t="shared" si="8"/>
        <v>105873923.5749</v>
      </c>
      <c r="J316" s="12"/>
      <c r="K316" s="118"/>
      <c r="L316" s="121"/>
      <c r="M316" s="13">
        <v>9</v>
      </c>
      <c r="N316" s="5" t="s">
        <v>704</v>
      </c>
      <c r="O316" s="5">
        <v>71098887.730199993</v>
      </c>
      <c r="P316" s="5">
        <v>14799555.1197</v>
      </c>
      <c r="Q316" s="5">
        <v>0</v>
      </c>
      <c r="R316" s="5">
        <v>46150129.238200001</v>
      </c>
      <c r="S316" s="6">
        <f t="shared" si="9"/>
        <v>132048572.08809999</v>
      </c>
    </row>
    <row r="317" spans="1:19" ht="24.95" customHeight="1">
      <c r="A317" s="123"/>
      <c r="B317" s="121"/>
      <c r="C317" s="1">
        <v>9</v>
      </c>
      <c r="D317" s="5" t="s">
        <v>352</v>
      </c>
      <c r="E317" s="5">
        <v>74275554.285999998</v>
      </c>
      <c r="F317" s="5">
        <v>15460792.634</v>
      </c>
      <c r="G317" s="5">
        <v>0</v>
      </c>
      <c r="H317" s="5">
        <v>28960612.564300001</v>
      </c>
      <c r="I317" s="6">
        <f t="shared" si="8"/>
        <v>118696959.4843</v>
      </c>
      <c r="J317" s="12"/>
      <c r="K317" s="118"/>
      <c r="L317" s="121"/>
      <c r="M317" s="13">
        <v>10</v>
      </c>
      <c r="N317" s="5" t="s">
        <v>705</v>
      </c>
      <c r="O317" s="5">
        <v>83374889.007300004</v>
      </c>
      <c r="P317" s="5">
        <v>17354860.32</v>
      </c>
      <c r="Q317" s="5">
        <v>0</v>
      </c>
      <c r="R317" s="5">
        <v>48889186.543700002</v>
      </c>
      <c r="S317" s="6">
        <f t="shared" si="9"/>
        <v>149618935.87100002</v>
      </c>
    </row>
    <row r="318" spans="1:19" ht="24.95" customHeight="1">
      <c r="A318" s="123"/>
      <c r="B318" s="121"/>
      <c r="C318" s="1">
        <v>10</v>
      </c>
      <c r="D318" s="5" t="s">
        <v>353</v>
      </c>
      <c r="E318" s="5">
        <v>65649194.674400002</v>
      </c>
      <c r="F318" s="5">
        <v>13665176.856699999</v>
      </c>
      <c r="G318" s="5">
        <v>0</v>
      </c>
      <c r="H318" s="5">
        <v>26986772.517499998</v>
      </c>
      <c r="I318" s="6">
        <f t="shared" si="8"/>
        <v>106301144.0486</v>
      </c>
      <c r="J318" s="12"/>
      <c r="K318" s="118"/>
      <c r="L318" s="121"/>
      <c r="M318" s="13">
        <v>11</v>
      </c>
      <c r="N318" s="5" t="s">
        <v>706</v>
      </c>
      <c r="O318" s="5">
        <v>74253700.436900005</v>
      </c>
      <c r="P318" s="5">
        <v>15456243.656400001</v>
      </c>
      <c r="Q318" s="5">
        <v>0</v>
      </c>
      <c r="R318" s="5">
        <v>47701126.989500001</v>
      </c>
      <c r="S318" s="6">
        <f t="shared" si="9"/>
        <v>137411071.0828</v>
      </c>
    </row>
    <row r="319" spans="1:19" ht="24.95" customHeight="1">
      <c r="A319" s="123"/>
      <c r="B319" s="121"/>
      <c r="C319" s="1">
        <v>11</v>
      </c>
      <c r="D319" s="5" t="s">
        <v>354</v>
      </c>
      <c r="E319" s="5">
        <v>80975526.366799995</v>
      </c>
      <c r="F319" s="5">
        <v>16855422.132100001</v>
      </c>
      <c r="G319" s="5">
        <v>0</v>
      </c>
      <c r="H319" s="5">
        <v>31196590.642299999</v>
      </c>
      <c r="I319" s="6">
        <f t="shared" si="8"/>
        <v>129027539.14119999</v>
      </c>
      <c r="J319" s="12"/>
      <c r="K319" s="118"/>
      <c r="L319" s="121"/>
      <c r="M319" s="13">
        <v>12</v>
      </c>
      <c r="N319" s="5" t="s">
        <v>707</v>
      </c>
      <c r="O319" s="5">
        <v>71067161.145699993</v>
      </c>
      <c r="P319" s="5">
        <v>14792951.0876</v>
      </c>
      <c r="Q319" s="5">
        <v>0</v>
      </c>
      <c r="R319" s="5">
        <v>45448848.084700003</v>
      </c>
      <c r="S319" s="6">
        <f t="shared" si="9"/>
        <v>131308960.318</v>
      </c>
    </row>
    <row r="320" spans="1:19" ht="24.95" customHeight="1">
      <c r="A320" s="123"/>
      <c r="B320" s="121"/>
      <c r="C320" s="1">
        <v>12</v>
      </c>
      <c r="D320" s="5" t="s">
        <v>355</v>
      </c>
      <c r="E320" s="5">
        <v>68772140.671499997</v>
      </c>
      <c r="F320" s="5">
        <v>14315232.193700001</v>
      </c>
      <c r="G320" s="5">
        <v>0</v>
      </c>
      <c r="H320" s="5">
        <v>26725498.4877</v>
      </c>
      <c r="I320" s="6">
        <f t="shared" si="8"/>
        <v>109812871.3529</v>
      </c>
      <c r="J320" s="12"/>
      <c r="K320" s="118"/>
      <c r="L320" s="121"/>
      <c r="M320" s="13">
        <v>13</v>
      </c>
      <c r="N320" s="5" t="s">
        <v>708</v>
      </c>
      <c r="O320" s="5">
        <v>84369072.732899994</v>
      </c>
      <c r="P320" s="5">
        <v>17561804.16</v>
      </c>
      <c r="Q320" s="5">
        <v>0</v>
      </c>
      <c r="R320" s="5">
        <v>51467539.584899999</v>
      </c>
      <c r="S320" s="6">
        <f t="shared" si="9"/>
        <v>153398416.47779998</v>
      </c>
    </row>
    <row r="321" spans="1:19" ht="24.95" customHeight="1">
      <c r="A321" s="123"/>
      <c r="B321" s="121"/>
      <c r="C321" s="1">
        <v>13</v>
      </c>
      <c r="D321" s="5" t="s">
        <v>356</v>
      </c>
      <c r="E321" s="5">
        <v>62126971.273100004</v>
      </c>
      <c r="F321" s="5">
        <v>12932010.1218</v>
      </c>
      <c r="G321" s="5">
        <v>0</v>
      </c>
      <c r="H321" s="5">
        <v>25871749.883400001</v>
      </c>
      <c r="I321" s="6">
        <f t="shared" si="8"/>
        <v>100930731.27830002</v>
      </c>
      <c r="J321" s="12"/>
      <c r="K321" s="118"/>
      <c r="L321" s="121"/>
      <c r="M321" s="13">
        <v>14</v>
      </c>
      <c r="N321" s="5" t="s">
        <v>709</v>
      </c>
      <c r="O321" s="5">
        <v>103319080.04889999</v>
      </c>
      <c r="P321" s="5">
        <v>21506333.909299999</v>
      </c>
      <c r="Q321" s="5">
        <v>0</v>
      </c>
      <c r="R321" s="5">
        <v>61292502.946099997</v>
      </c>
      <c r="S321" s="6">
        <f t="shared" si="9"/>
        <v>186117916.90429997</v>
      </c>
    </row>
    <row r="322" spans="1:19" ht="24.95" customHeight="1">
      <c r="A322" s="123"/>
      <c r="B322" s="121"/>
      <c r="C322" s="1">
        <v>14</v>
      </c>
      <c r="D322" s="5" t="s">
        <v>357</v>
      </c>
      <c r="E322" s="5">
        <v>60459662.435800001</v>
      </c>
      <c r="F322" s="5">
        <v>12584952.2447</v>
      </c>
      <c r="G322" s="5">
        <v>0</v>
      </c>
      <c r="H322" s="5">
        <v>24913399.506999999</v>
      </c>
      <c r="I322" s="6">
        <f t="shared" si="8"/>
        <v>97958014.1875</v>
      </c>
      <c r="J322" s="12"/>
      <c r="K322" s="118"/>
      <c r="L322" s="121"/>
      <c r="M322" s="13">
        <v>15</v>
      </c>
      <c r="N322" s="5" t="s">
        <v>710</v>
      </c>
      <c r="O322" s="5">
        <v>83413965.403300002</v>
      </c>
      <c r="P322" s="5">
        <v>17362994.248599999</v>
      </c>
      <c r="Q322" s="5">
        <v>0</v>
      </c>
      <c r="R322" s="5">
        <v>50820748.120999999</v>
      </c>
      <c r="S322" s="6">
        <f t="shared" si="9"/>
        <v>151597707.77289999</v>
      </c>
    </row>
    <row r="323" spans="1:19" ht="24.95" customHeight="1">
      <c r="A323" s="123"/>
      <c r="B323" s="121"/>
      <c r="C323" s="1">
        <v>15</v>
      </c>
      <c r="D323" s="5" t="s">
        <v>358</v>
      </c>
      <c r="E323" s="5">
        <v>53859975.405699998</v>
      </c>
      <c r="F323" s="5">
        <v>11211197.533600001</v>
      </c>
      <c r="G323" s="5">
        <v>0</v>
      </c>
      <c r="H323" s="5">
        <v>22130162.928800002</v>
      </c>
      <c r="I323" s="6">
        <f t="shared" si="8"/>
        <v>87201335.868100002</v>
      </c>
      <c r="J323" s="12"/>
      <c r="K323" s="118"/>
      <c r="L323" s="121"/>
      <c r="M323" s="13">
        <v>16</v>
      </c>
      <c r="N323" s="5" t="s">
        <v>711</v>
      </c>
      <c r="O323" s="5">
        <v>84172004.870299995</v>
      </c>
      <c r="P323" s="5">
        <v>17520783.592900001</v>
      </c>
      <c r="Q323" s="5">
        <v>0</v>
      </c>
      <c r="R323" s="5">
        <v>50879615.417800002</v>
      </c>
      <c r="S323" s="6">
        <f t="shared" si="9"/>
        <v>152572403.88100001</v>
      </c>
    </row>
    <row r="324" spans="1:19" ht="24.95" customHeight="1">
      <c r="A324" s="123"/>
      <c r="B324" s="121"/>
      <c r="C324" s="1">
        <v>16</v>
      </c>
      <c r="D324" s="5" t="s">
        <v>359</v>
      </c>
      <c r="E324" s="5">
        <v>58383509.903999999</v>
      </c>
      <c r="F324" s="5">
        <v>12152791.7031</v>
      </c>
      <c r="G324" s="5">
        <v>0</v>
      </c>
      <c r="H324" s="5">
        <v>24316777.7256</v>
      </c>
      <c r="I324" s="6">
        <f t="shared" si="8"/>
        <v>94853079.332699999</v>
      </c>
      <c r="J324" s="12"/>
      <c r="K324" s="118"/>
      <c r="L324" s="121"/>
      <c r="M324" s="13">
        <v>17</v>
      </c>
      <c r="N324" s="5" t="s">
        <v>712</v>
      </c>
      <c r="O324" s="5">
        <v>57829927.1184</v>
      </c>
      <c r="P324" s="5">
        <v>12037560.942</v>
      </c>
      <c r="Q324" s="5">
        <v>0</v>
      </c>
      <c r="R324" s="5">
        <v>38822360.3847</v>
      </c>
      <c r="S324" s="6">
        <f t="shared" si="9"/>
        <v>108689848.44509999</v>
      </c>
    </row>
    <row r="325" spans="1:19" ht="24.95" customHeight="1">
      <c r="A325" s="123"/>
      <c r="B325" s="121"/>
      <c r="C325" s="1">
        <v>17</v>
      </c>
      <c r="D325" s="5" t="s">
        <v>360</v>
      </c>
      <c r="E325" s="5">
        <v>68540146.394299999</v>
      </c>
      <c r="F325" s="5">
        <v>14266941.535399999</v>
      </c>
      <c r="G325" s="5">
        <v>0</v>
      </c>
      <c r="H325" s="5">
        <v>25750674.484200001</v>
      </c>
      <c r="I325" s="6">
        <f t="shared" si="8"/>
        <v>108557762.4139</v>
      </c>
      <c r="J325" s="12"/>
      <c r="K325" s="118"/>
      <c r="L325" s="121"/>
      <c r="M325" s="13">
        <v>18</v>
      </c>
      <c r="N325" s="5" t="s">
        <v>713</v>
      </c>
      <c r="O325" s="5">
        <v>71159972.336899996</v>
      </c>
      <c r="P325" s="5">
        <v>14812270.157</v>
      </c>
      <c r="Q325" s="5">
        <v>0</v>
      </c>
      <c r="R325" s="5">
        <v>47309331.145000003</v>
      </c>
      <c r="S325" s="6">
        <f t="shared" si="9"/>
        <v>133281573.63890001</v>
      </c>
    </row>
    <row r="326" spans="1:19" ht="24.95" customHeight="1">
      <c r="A326" s="123"/>
      <c r="B326" s="121"/>
      <c r="C326" s="1">
        <v>18</v>
      </c>
      <c r="D326" s="5" t="s">
        <v>361</v>
      </c>
      <c r="E326" s="5">
        <v>74186643.3081</v>
      </c>
      <c r="F326" s="5">
        <v>15442285.411699999</v>
      </c>
      <c r="G326" s="5">
        <v>0</v>
      </c>
      <c r="H326" s="5">
        <v>28027606.229600001</v>
      </c>
      <c r="I326" s="6">
        <f t="shared" si="8"/>
        <v>117656534.94939999</v>
      </c>
      <c r="J326" s="12"/>
      <c r="K326" s="118"/>
      <c r="L326" s="121"/>
      <c r="M326" s="13">
        <v>19</v>
      </c>
      <c r="N326" s="5" t="s">
        <v>714</v>
      </c>
      <c r="O326" s="5">
        <v>56401294.286499999</v>
      </c>
      <c r="P326" s="5">
        <v>11740184.5551</v>
      </c>
      <c r="Q326" s="5">
        <v>0</v>
      </c>
      <c r="R326" s="5">
        <v>40301703.618100002</v>
      </c>
      <c r="S326" s="6">
        <f t="shared" si="9"/>
        <v>108443182.4597</v>
      </c>
    </row>
    <row r="327" spans="1:19" ht="24.95" customHeight="1">
      <c r="A327" s="123"/>
      <c r="B327" s="121"/>
      <c r="C327" s="1">
        <v>19</v>
      </c>
      <c r="D327" s="5" t="s">
        <v>362</v>
      </c>
      <c r="E327" s="5">
        <v>64998355.093999997</v>
      </c>
      <c r="F327" s="5">
        <v>13529701.6538</v>
      </c>
      <c r="G327" s="5">
        <v>0</v>
      </c>
      <c r="H327" s="5">
        <v>25130263.863699999</v>
      </c>
      <c r="I327" s="6">
        <f t="shared" si="8"/>
        <v>103658320.61149999</v>
      </c>
      <c r="J327" s="12"/>
      <c r="K327" s="118"/>
      <c r="L327" s="121"/>
      <c r="M327" s="13">
        <v>20</v>
      </c>
      <c r="N327" s="5" t="s">
        <v>715</v>
      </c>
      <c r="O327" s="5">
        <v>61007554.085100003</v>
      </c>
      <c r="P327" s="5">
        <v>12698998.370100001</v>
      </c>
      <c r="Q327" s="5">
        <v>0</v>
      </c>
      <c r="R327" s="5">
        <v>43247660.4639</v>
      </c>
      <c r="S327" s="6">
        <f t="shared" si="9"/>
        <v>116954212.9191</v>
      </c>
    </row>
    <row r="328" spans="1:19" ht="24.95" customHeight="1">
      <c r="A328" s="123"/>
      <c r="B328" s="121"/>
      <c r="C328" s="1">
        <v>20</v>
      </c>
      <c r="D328" s="5" t="s">
        <v>363</v>
      </c>
      <c r="E328" s="5">
        <v>57744230.280599996</v>
      </c>
      <c r="F328" s="5">
        <v>12019722.7575</v>
      </c>
      <c r="G328" s="5">
        <v>0</v>
      </c>
      <c r="H328" s="5">
        <v>23230036.738000002</v>
      </c>
      <c r="I328" s="6">
        <f t="shared" si="8"/>
        <v>92993989.77610001</v>
      </c>
      <c r="J328" s="12"/>
      <c r="K328" s="118"/>
      <c r="L328" s="121"/>
      <c r="M328" s="13">
        <v>21</v>
      </c>
      <c r="N328" s="5" t="s">
        <v>716</v>
      </c>
      <c r="O328" s="5">
        <v>63009699.2676</v>
      </c>
      <c r="P328" s="5">
        <v>13115753.9472</v>
      </c>
      <c r="Q328" s="5">
        <v>0</v>
      </c>
      <c r="R328" s="5">
        <v>41587395.332900003</v>
      </c>
      <c r="S328" s="6">
        <f t="shared" si="9"/>
        <v>117712848.5477</v>
      </c>
    </row>
    <row r="329" spans="1:19" ht="24.95" customHeight="1">
      <c r="A329" s="123"/>
      <c r="B329" s="121"/>
      <c r="C329" s="1">
        <v>21</v>
      </c>
      <c r="D329" s="5" t="s">
        <v>364</v>
      </c>
      <c r="E329" s="5">
        <v>63510718.564300001</v>
      </c>
      <c r="F329" s="5">
        <v>13220043.3803</v>
      </c>
      <c r="G329" s="5">
        <v>0</v>
      </c>
      <c r="H329" s="5">
        <v>25733912.856699999</v>
      </c>
      <c r="I329" s="6">
        <f t="shared" ref="I329:I392" si="10">E329+F329+G329+H329</f>
        <v>102464674.8013</v>
      </c>
      <c r="J329" s="12"/>
      <c r="K329" s="118"/>
      <c r="L329" s="121"/>
      <c r="M329" s="13">
        <v>22</v>
      </c>
      <c r="N329" s="5" t="s">
        <v>717</v>
      </c>
      <c r="O329" s="5">
        <v>117017192.78820001</v>
      </c>
      <c r="P329" s="5">
        <v>24357658.0438</v>
      </c>
      <c r="Q329" s="5">
        <v>0</v>
      </c>
      <c r="R329" s="5">
        <v>65688887.777800001</v>
      </c>
      <c r="S329" s="6">
        <f t="shared" ref="S329:S392" si="11">O329+P329+Q329+R329</f>
        <v>207063738.60980001</v>
      </c>
    </row>
    <row r="330" spans="1:19" ht="24.95" customHeight="1">
      <c r="A330" s="123"/>
      <c r="B330" s="121"/>
      <c r="C330" s="1">
        <v>22</v>
      </c>
      <c r="D330" s="5" t="s">
        <v>365</v>
      </c>
      <c r="E330" s="5">
        <v>61782154.437200002</v>
      </c>
      <c r="F330" s="5">
        <v>12860234.9376</v>
      </c>
      <c r="G330" s="5">
        <v>0</v>
      </c>
      <c r="H330" s="5">
        <v>24425584.3046</v>
      </c>
      <c r="I330" s="6">
        <f t="shared" si="10"/>
        <v>99067973.679399997</v>
      </c>
      <c r="J330" s="12"/>
      <c r="K330" s="119"/>
      <c r="L330" s="122"/>
      <c r="M330" s="13">
        <v>23</v>
      </c>
      <c r="N330" s="5" t="s">
        <v>718</v>
      </c>
      <c r="O330" s="5">
        <v>69260859.149900004</v>
      </c>
      <c r="P330" s="5">
        <v>14416961.1558</v>
      </c>
      <c r="Q330" s="5">
        <v>0</v>
      </c>
      <c r="R330" s="5">
        <v>41305730.869599998</v>
      </c>
      <c r="S330" s="6">
        <f t="shared" si="11"/>
        <v>124983551.1753</v>
      </c>
    </row>
    <row r="331" spans="1:19" ht="24.95" customHeight="1">
      <c r="A331" s="123"/>
      <c r="B331" s="121"/>
      <c r="C331" s="1">
        <v>23</v>
      </c>
      <c r="D331" s="5" t="s">
        <v>366</v>
      </c>
      <c r="E331" s="5">
        <v>59759286.667499997</v>
      </c>
      <c r="F331" s="5">
        <v>12439165.860200001</v>
      </c>
      <c r="G331" s="5">
        <v>0</v>
      </c>
      <c r="H331" s="5">
        <v>23954357.929400001</v>
      </c>
      <c r="I331" s="6">
        <f t="shared" si="10"/>
        <v>96152810.457099989</v>
      </c>
      <c r="J331" s="12"/>
      <c r="K331" s="19"/>
      <c r="L331" s="114" t="s">
        <v>845</v>
      </c>
      <c r="M331" s="115"/>
      <c r="N331" s="116"/>
      <c r="O331" s="15">
        <v>1732431049.5152001</v>
      </c>
      <c r="P331" s="15">
        <v>360613360.16569996</v>
      </c>
      <c r="Q331" s="15">
        <v>0</v>
      </c>
      <c r="R331" s="15">
        <v>1092653619.0014999</v>
      </c>
      <c r="S331" s="8">
        <f t="shared" si="11"/>
        <v>3185698028.6823997</v>
      </c>
    </row>
    <row r="332" spans="1:19" ht="24.95" customHeight="1">
      <c r="A332" s="123"/>
      <c r="B332" s="121"/>
      <c r="C332" s="1">
        <v>24</v>
      </c>
      <c r="D332" s="5" t="s">
        <v>367</v>
      </c>
      <c r="E332" s="5">
        <v>61820195.241400003</v>
      </c>
      <c r="F332" s="5">
        <v>12868153.302999999</v>
      </c>
      <c r="G332" s="5">
        <v>0</v>
      </c>
      <c r="H332" s="5">
        <v>24280950.466699999</v>
      </c>
      <c r="I332" s="6">
        <f t="shared" si="10"/>
        <v>98969299.011100009</v>
      </c>
      <c r="J332" s="12"/>
      <c r="K332" s="117">
        <v>33</v>
      </c>
      <c r="L332" s="120" t="s">
        <v>58</v>
      </c>
      <c r="M332" s="13">
        <v>1</v>
      </c>
      <c r="N332" s="5" t="s">
        <v>719</v>
      </c>
      <c r="O332" s="5">
        <v>64891401.789899997</v>
      </c>
      <c r="P332" s="5">
        <v>13507438.8397</v>
      </c>
      <c r="Q332" s="5">
        <v>-3129481.58</v>
      </c>
      <c r="R332" s="5">
        <v>23526374.237199999</v>
      </c>
      <c r="S332" s="6">
        <f t="shared" si="11"/>
        <v>98795733.286799997</v>
      </c>
    </row>
    <row r="333" spans="1:19" ht="24.95" customHeight="1">
      <c r="A333" s="123"/>
      <c r="B333" s="121"/>
      <c r="C333" s="1">
        <v>25</v>
      </c>
      <c r="D333" s="5" t="s">
        <v>368</v>
      </c>
      <c r="E333" s="5">
        <v>62386337.001100004</v>
      </c>
      <c r="F333" s="5">
        <v>12985998.271500001</v>
      </c>
      <c r="G333" s="5">
        <v>0</v>
      </c>
      <c r="H333" s="5">
        <v>24840880.9877</v>
      </c>
      <c r="I333" s="6">
        <f t="shared" si="10"/>
        <v>100213216.26030001</v>
      </c>
      <c r="J333" s="12"/>
      <c r="K333" s="118"/>
      <c r="L333" s="121"/>
      <c r="M333" s="13">
        <v>2</v>
      </c>
      <c r="N333" s="5" t="s">
        <v>720</v>
      </c>
      <c r="O333" s="5">
        <v>73868158.845899999</v>
      </c>
      <c r="P333" s="5">
        <v>15375991.430199999</v>
      </c>
      <c r="Q333" s="5">
        <v>-3129481.58</v>
      </c>
      <c r="R333" s="5">
        <v>27580211.305399999</v>
      </c>
      <c r="S333" s="6">
        <f t="shared" si="11"/>
        <v>113694880.0015</v>
      </c>
    </row>
    <row r="334" spans="1:19" ht="24.95" customHeight="1">
      <c r="A334" s="123"/>
      <c r="B334" s="121"/>
      <c r="C334" s="1">
        <v>26</v>
      </c>
      <c r="D334" s="5" t="s">
        <v>369</v>
      </c>
      <c r="E334" s="5">
        <v>66368457.924800001</v>
      </c>
      <c r="F334" s="5">
        <v>13814894.756100001</v>
      </c>
      <c r="G334" s="5">
        <v>0</v>
      </c>
      <c r="H334" s="5">
        <v>27616168.752799999</v>
      </c>
      <c r="I334" s="6">
        <f t="shared" si="10"/>
        <v>107799521.43370001</v>
      </c>
      <c r="J334" s="12"/>
      <c r="K334" s="118"/>
      <c r="L334" s="121"/>
      <c r="M334" s="13">
        <v>3</v>
      </c>
      <c r="N334" s="5" t="s">
        <v>879</v>
      </c>
      <c r="O334" s="5">
        <v>79605220.225600004</v>
      </c>
      <c r="P334" s="5">
        <v>16570186.709799999</v>
      </c>
      <c r="Q334" s="5">
        <v>-3129481.58</v>
      </c>
      <c r="R334" s="5">
        <v>28682677.118900001</v>
      </c>
      <c r="S334" s="6">
        <f t="shared" si="11"/>
        <v>121728602.47430001</v>
      </c>
    </row>
    <row r="335" spans="1:19" ht="24.95" customHeight="1">
      <c r="A335" s="123"/>
      <c r="B335" s="122"/>
      <c r="C335" s="1">
        <v>27</v>
      </c>
      <c r="D335" s="5" t="s">
        <v>370</v>
      </c>
      <c r="E335" s="5">
        <v>59372203.625799999</v>
      </c>
      <c r="F335" s="5">
        <v>12358592.774</v>
      </c>
      <c r="G335" s="5">
        <v>0</v>
      </c>
      <c r="H335" s="5">
        <v>23231073.539700001</v>
      </c>
      <c r="I335" s="6">
        <f t="shared" si="10"/>
        <v>94961869.939500004</v>
      </c>
      <c r="J335" s="12"/>
      <c r="K335" s="118"/>
      <c r="L335" s="121"/>
      <c r="M335" s="13">
        <v>4</v>
      </c>
      <c r="N335" s="5" t="s">
        <v>721</v>
      </c>
      <c r="O335" s="5">
        <v>86432348.171800002</v>
      </c>
      <c r="P335" s="5">
        <v>17991284.276500002</v>
      </c>
      <c r="Q335" s="5">
        <v>-3129481.58</v>
      </c>
      <c r="R335" s="5">
        <v>31777011.808800001</v>
      </c>
      <c r="S335" s="6">
        <f t="shared" si="11"/>
        <v>133071162.6771</v>
      </c>
    </row>
    <row r="336" spans="1:19" ht="24.95" customHeight="1">
      <c r="A336" s="1"/>
      <c r="B336" s="114" t="s">
        <v>829</v>
      </c>
      <c r="C336" s="115"/>
      <c r="D336" s="116"/>
      <c r="E336" s="15">
        <v>1754564874.5503001</v>
      </c>
      <c r="F336" s="15">
        <v>365220615.97640002</v>
      </c>
      <c r="G336" s="15">
        <v>0</v>
      </c>
      <c r="H336" s="15">
        <v>699512358.85549986</v>
      </c>
      <c r="I336" s="8">
        <f t="shared" si="10"/>
        <v>2819297849.3821998</v>
      </c>
      <c r="J336" s="12"/>
      <c r="K336" s="118"/>
      <c r="L336" s="121"/>
      <c r="M336" s="13">
        <v>5</v>
      </c>
      <c r="N336" s="5" t="s">
        <v>722</v>
      </c>
      <c r="O336" s="5">
        <v>81307334.763799995</v>
      </c>
      <c r="P336" s="5">
        <v>16924489.550999999</v>
      </c>
      <c r="Q336" s="5">
        <v>-3129481.58</v>
      </c>
      <c r="R336" s="5">
        <v>27977075.9582</v>
      </c>
      <c r="S336" s="6">
        <f t="shared" si="11"/>
        <v>123079418.69299999</v>
      </c>
    </row>
    <row r="337" spans="1:19" ht="24.95" customHeight="1">
      <c r="A337" s="123">
        <v>17</v>
      </c>
      <c r="B337" s="120" t="s">
        <v>42</v>
      </c>
      <c r="C337" s="1">
        <v>1</v>
      </c>
      <c r="D337" s="5" t="s">
        <v>371</v>
      </c>
      <c r="E337" s="5">
        <v>62001096.5568</v>
      </c>
      <c r="F337" s="5">
        <v>12905808.7302</v>
      </c>
      <c r="G337" s="5">
        <v>0</v>
      </c>
      <c r="H337" s="5">
        <v>25940132.507599998</v>
      </c>
      <c r="I337" s="6">
        <f t="shared" si="10"/>
        <v>100847037.7946</v>
      </c>
      <c r="J337" s="12"/>
      <c r="K337" s="118"/>
      <c r="L337" s="121"/>
      <c r="M337" s="13">
        <v>6</v>
      </c>
      <c r="N337" s="5" t="s">
        <v>723</v>
      </c>
      <c r="O337" s="5">
        <v>73673648.537400007</v>
      </c>
      <c r="P337" s="5">
        <v>15335503.229499999</v>
      </c>
      <c r="Q337" s="5">
        <v>-3129481.58</v>
      </c>
      <c r="R337" s="5">
        <v>22980152.538699999</v>
      </c>
      <c r="S337" s="6">
        <f t="shared" si="11"/>
        <v>108859822.7256</v>
      </c>
    </row>
    <row r="338" spans="1:19" ht="24.95" customHeight="1">
      <c r="A338" s="123"/>
      <c r="B338" s="121"/>
      <c r="C338" s="1">
        <v>2</v>
      </c>
      <c r="D338" s="5" t="s">
        <v>372</v>
      </c>
      <c r="E338" s="5">
        <v>73329393.415399998</v>
      </c>
      <c r="F338" s="5">
        <v>15263844.968499999</v>
      </c>
      <c r="G338" s="5">
        <v>0</v>
      </c>
      <c r="H338" s="5">
        <v>30323499.717799999</v>
      </c>
      <c r="I338" s="6">
        <f t="shared" si="10"/>
        <v>118916738.10170001</v>
      </c>
      <c r="J338" s="12"/>
      <c r="K338" s="118"/>
      <c r="L338" s="121"/>
      <c r="M338" s="13">
        <v>7</v>
      </c>
      <c r="N338" s="5" t="s">
        <v>724</v>
      </c>
      <c r="O338" s="5">
        <v>84145819.373999998</v>
      </c>
      <c r="P338" s="5">
        <v>17515332.963399999</v>
      </c>
      <c r="Q338" s="5">
        <v>-3129481.58</v>
      </c>
      <c r="R338" s="5">
        <v>30803051.806699999</v>
      </c>
      <c r="S338" s="6">
        <f t="shared" si="11"/>
        <v>129334722.5641</v>
      </c>
    </row>
    <row r="339" spans="1:19" ht="24.95" customHeight="1">
      <c r="A339" s="123"/>
      <c r="B339" s="121"/>
      <c r="C339" s="1">
        <v>3</v>
      </c>
      <c r="D339" s="5" t="s">
        <v>373</v>
      </c>
      <c r="E339" s="5">
        <v>91003777.072500005</v>
      </c>
      <c r="F339" s="5">
        <v>18942847.8825</v>
      </c>
      <c r="G339" s="5">
        <v>0</v>
      </c>
      <c r="H339" s="5">
        <v>36387176.891999997</v>
      </c>
      <c r="I339" s="6">
        <f t="shared" si="10"/>
        <v>146333801.847</v>
      </c>
      <c r="J339" s="12"/>
      <c r="K339" s="118"/>
      <c r="L339" s="121"/>
      <c r="M339" s="13">
        <v>8</v>
      </c>
      <c r="N339" s="5" t="s">
        <v>725</v>
      </c>
      <c r="O339" s="5">
        <v>71802529.8222</v>
      </c>
      <c r="P339" s="5">
        <v>14946021.404300001</v>
      </c>
      <c r="Q339" s="5">
        <v>-3129481.58</v>
      </c>
      <c r="R339" s="5">
        <v>26144989.744600002</v>
      </c>
      <c r="S339" s="6">
        <f t="shared" si="11"/>
        <v>109764059.3911</v>
      </c>
    </row>
    <row r="340" spans="1:19" ht="24.95" customHeight="1">
      <c r="A340" s="123"/>
      <c r="B340" s="121"/>
      <c r="C340" s="1">
        <v>4</v>
      </c>
      <c r="D340" s="5" t="s">
        <v>374</v>
      </c>
      <c r="E340" s="5">
        <v>68833719.165800005</v>
      </c>
      <c r="F340" s="5">
        <v>14328050.035800001</v>
      </c>
      <c r="G340" s="5">
        <v>0</v>
      </c>
      <c r="H340" s="5">
        <v>26535026.2861</v>
      </c>
      <c r="I340" s="6">
        <f t="shared" si="10"/>
        <v>109696795.4877</v>
      </c>
      <c r="J340" s="12"/>
      <c r="K340" s="118"/>
      <c r="L340" s="121"/>
      <c r="M340" s="13">
        <v>9</v>
      </c>
      <c r="N340" s="5" t="s">
        <v>726</v>
      </c>
      <c r="O340" s="5">
        <v>81275115.534700006</v>
      </c>
      <c r="P340" s="5">
        <v>16917782.9727</v>
      </c>
      <c r="Q340" s="5">
        <v>-3129481.58</v>
      </c>
      <c r="R340" s="5">
        <v>25892355.728999998</v>
      </c>
      <c r="S340" s="6">
        <f t="shared" si="11"/>
        <v>120955772.65640001</v>
      </c>
    </row>
    <row r="341" spans="1:19" ht="24.95" customHeight="1">
      <c r="A341" s="123"/>
      <c r="B341" s="121"/>
      <c r="C341" s="1">
        <v>5</v>
      </c>
      <c r="D341" s="5" t="s">
        <v>375</v>
      </c>
      <c r="E341" s="5">
        <v>59065335.663099997</v>
      </c>
      <c r="F341" s="5">
        <v>12294716.8193</v>
      </c>
      <c r="G341" s="5">
        <v>0</v>
      </c>
      <c r="H341" s="5">
        <v>22967564.4179</v>
      </c>
      <c r="I341" s="6">
        <f t="shared" si="10"/>
        <v>94327616.900299996</v>
      </c>
      <c r="J341" s="12"/>
      <c r="K341" s="118"/>
      <c r="L341" s="121"/>
      <c r="M341" s="13">
        <v>10</v>
      </c>
      <c r="N341" s="5" t="s">
        <v>727</v>
      </c>
      <c r="O341" s="5">
        <v>73380114.103799999</v>
      </c>
      <c r="P341" s="5">
        <v>15274402.7093</v>
      </c>
      <c r="Q341" s="5">
        <v>-3129481.58</v>
      </c>
      <c r="R341" s="5">
        <v>24657121.6972</v>
      </c>
      <c r="S341" s="6">
        <f t="shared" si="11"/>
        <v>110182156.9303</v>
      </c>
    </row>
    <row r="342" spans="1:19" ht="24.95" customHeight="1">
      <c r="A342" s="123"/>
      <c r="B342" s="121"/>
      <c r="C342" s="1">
        <v>6</v>
      </c>
      <c r="D342" s="5" t="s">
        <v>376</v>
      </c>
      <c r="E342" s="5">
        <v>57941525.7685</v>
      </c>
      <c r="F342" s="5">
        <v>12060790.7059</v>
      </c>
      <c r="G342" s="5">
        <v>0</v>
      </c>
      <c r="H342" s="5">
        <v>23945441.226500001</v>
      </c>
      <c r="I342" s="6">
        <f t="shared" si="10"/>
        <v>93947757.700900003</v>
      </c>
      <c r="J342" s="12"/>
      <c r="K342" s="118"/>
      <c r="L342" s="121"/>
      <c r="M342" s="13">
        <v>11</v>
      </c>
      <c r="N342" s="5" t="s">
        <v>728</v>
      </c>
      <c r="O342" s="5">
        <v>68045902.123500004</v>
      </c>
      <c r="P342" s="5">
        <v>14164062.354499999</v>
      </c>
      <c r="Q342" s="5">
        <v>-3129481.58</v>
      </c>
      <c r="R342" s="5">
        <v>25189404.172699999</v>
      </c>
      <c r="S342" s="6">
        <f t="shared" si="11"/>
        <v>104269887.0707</v>
      </c>
    </row>
    <row r="343" spans="1:19" ht="24.95" customHeight="1">
      <c r="A343" s="123"/>
      <c r="B343" s="121"/>
      <c r="C343" s="1">
        <v>7</v>
      </c>
      <c r="D343" s="5" t="s">
        <v>377</v>
      </c>
      <c r="E343" s="5">
        <v>81333995.037599996</v>
      </c>
      <c r="F343" s="5">
        <v>16930039.007599998</v>
      </c>
      <c r="G343" s="5">
        <v>0</v>
      </c>
      <c r="H343" s="5">
        <v>32514722.5222</v>
      </c>
      <c r="I343" s="6">
        <f t="shared" si="10"/>
        <v>130778756.56739999</v>
      </c>
      <c r="J343" s="12"/>
      <c r="K343" s="118"/>
      <c r="L343" s="121"/>
      <c r="M343" s="13">
        <v>12</v>
      </c>
      <c r="N343" s="5" t="s">
        <v>729</v>
      </c>
      <c r="O343" s="5">
        <v>81016925.570999995</v>
      </c>
      <c r="P343" s="5">
        <v>16864039.563700002</v>
      </c>
      <c r="Q343" s="5">
        <v>-3129481.58</v>
      </c>
      <c r="R343" s="5">
        <v>26068727.219099998</v>
      </c>
      <c r="S343" s="6">
        <f t="shared" si="11"/>
        <v>120820210.7738</v>
      </c>
    </row>
    <row r="344" spans="1:19" ht="24.95" customHeight="1">
      <c r="A344" s="123"/>
      <c r="B344" s="121"/>
      <c r="C344" s="1">
        <v>8</v>
      </c>
      <c r="D344" s="5" t="s">
        <v>378</v>
      </c>
      <c r="E344" s="5">
        <v>68261100.973000005</v>
      </c>
      <c r="F344" s="5">
        <v>14208856.968599999</v>
      </c>
      <c r="G344" s="5">
        <v>0</v>
      </c>
      <c r="H344" s="5">
        <v>27105497.624499999</v>
      </c>
      <c r="I344" s="6">
        <f t="shared" si="10"/>
        <v>109575455.5661</v>
      </c>
      <c r="J344" s="12"/>
      <c r="K344" s="118"/>
      <c r="L344" s="121"/>
      <c r="M344" s="13">
        <v>13</v>
      </c>
      <c r="N344" s="5" t="s">
        <v>730</v>
      </c>
      <c r="O344" s="5">
        <v>85003103.616099998</v>
      </c>
      <c r="P344" s="5">
        <v>17693780.556600001</v>
      </c>
      <c r="Q344" s="5">
        <v>-3129481.58</v>
      </c>
      <c r="R344" s="5">
        <v>29434531.1556</v>
      </c>
      <c r="S344" s="6">
        <f t="shared" si="11"/>
        <v>129001933.7483</v>
      </c>
    </row>
    <row r="345" spans="1:19" ht="24.95" customHeight="1">
      <c r="A345" s="123"/>
      <c r="B345" s="121"/>
      <c r="C345" s="1">
        <v>9</v>
      </c>
      <c r="D345" s="5" t="s">
        <v>379</v>
      </c>
      <c r="E345" s="5">
        <v>59792194.346699998</v>
      </c>
      <c r="F345" s="5">
        <v>12446015.7425</v>
      </c>
      <c r="G345" s="5">
        <v>0</v>
      </c>
      <c r="H345" s="5">
        <v>24509346.153999999</v>
      </c>
      <c r="I345" s="6">
        <f t="shared" si="10"/>
        <v>96747556.243199989</v>
      </c>
      <c r="J345" s="12"/>
      <c r="K345" s="118"/>
      <c r="L345" s="121"/>
      <c r="M345" s="13">
        <v>14</v>
      </c>
      <c r="N345" s="5" t="s">
        <v>731</v>
      </c>
      <c r="O345" s="5">
        <v>76592299.538399994</v>
      </c>
      <c r="P345" s="5">
        <v>15943033.638800001</v>
      </c>
      <c r="Q345" s="5">
        <v>-3129481.58</v>
      </c>
      <c r="R345" s="5">
        <v>26486212.705899999</v>
      </c>
      <c r="S345" s="6">
        <f t="shared" si="11"/>
        <v>115892064.30309999</v>
      </c>
    </row>
    <row r="346" spans="1:19" ht="24.95" customHeight="1">
      <c r="A346" s="123"/>
      <c r="B346" s="121"/>
      <c r="C346" s="1">
        <v>10</v>
      </c>
      <c r="D346" s="5" t="s">
        <v>380</v>
      </c>
      <c r="E346" s="5">
        <v>63167198.712800004</v>
      </c>
      <c r="F346" s="5">
        <v>13148538.169199999</v>
      </c>
      <c r="G346" s="5">
        <v>0</v>
      </c>
      <c r="H346" s="5">
        <v>24961910.098499998</v>
      </c>
      <c r="I346" s="6">
        <f t="shared" si="10"/>
        <v>101277646.9805</v>
      </c>
      <c r="J346" s="12"/>
      <c r="K346" s="118"/>
      <c r="L346" s="121"/>
      <c r="M346" s="13">
        <v>15</v>
      </c>
      <c r="N346" s="5" t="s">
        <v>732</v>
      </c>
      <c r="O346" s="5">
        <v>68583712.238199994</v>
      </c>
      <c r="P346" s="5">
        <v>14276009.9629</v>
      </c>
      <c r="Q346" s="5">
        <v>-3129481.58</v>
      </c>
      <c r="R346" s="5">
        <v>23488991.775699999</v>
      </c>
      <c r="S346" s="6">
        <f t="shared" si="11"/>
        <v>103219232.3968</v>
      </c>
    </row>
    <row r="347" spans="1:19" ht="24.95" customHeight="1">
      <c r="A347" s="123"/>
      <c r="B347" s="121"/>
      <c r="C347" s="1">
        <v>11</v>
      </c>
      <c r="D347" s="5" t="s">
        <v>381</v>
      </c>
      <c r="E347" s="5">
        <v>87869238.520999998</v>
      </c>
      <c r="F347" s="5">
        <v>18290379.502900001</v>
      </c>
      <c r="G347" s="5">
        <v>0</v>
      </c>
      <c r="H347" s="5">
        <v>34037611.427199997</v>
      </c>
      <c r="I347" s="6">
        <f t="shared" si="10"/>
        <v>140197229.45109999</v>
      </c>
      <c r="J347" s="12"/>
      <c r="K347" s="118"/>
      <c r="L347" s="121"/>
      <c r="M347" s="13">
        <v>16</v>
      </c>
      <c r="N347" s="5" t="s">
        <v>733</v>
      </c>
      <c r="O347" s="5">
        <v>76212819.889400005</v>
      </c>
      <c r="P347" s="5">
        <v>15864043.233200001</v>
      </c>
      <c r="Q347" s="5">
        <v>-3129481.58</v>
      </c>
      <c r="R347" s="5">
        <v>30888760.747699998</v>
      </c>
      <c r="S347" s="6">
        <f t="shared" si="11"/>
        <v>119836142.29030001</v>
      </c>
    </row>
    <row r="348" spans="1:19" ht="24.95" customHeight="1">
      <c r="A348" s="123"/>
      <c r="B348" s="121"/>
      <c r="C348" s="1">
        <v>12</v>
      </c>
      <c r="D348" s="5" t="s">
        <v>382</v>
      </c>
      <c r="E348" s="5">
        <v>64967311.800399996</v>
      </c>
      <c r="F348" s="5">
        <v>13523239.8518</v>
      </c>
      <c r="G348" s="5">
        <v>0</v>
      </c>
      <c r="H348" s="5">
        <v>25509053.398499999</v>
      </c>
      <c r="I348" s="6">
        <f t="shared" si="10"/>
        <v>103999605.05069999</v>
      </c>
      <c r="J348" s="12"/>
      <c r="K348" s="118"/>
      <c r="L348" s="121"/>
      <c r="M348" s="13">
        <v>17</v>
      </c>
      <c r="N348" s="5" t="s">
        <v>734</v>
      </c>
      <c r="O348" s="5">
        <v>75597134.740899995</v>
      </c>
      <c r="P348" s="5">
        <v>15735885.5843</v>
      </c>
      <c r="Q348" s="5">
        <v>-3129481.58</v>
      </c>
      <c r="R348" s="5">
        <v>28703873.953699999</v>
      </c>
      <c r="S348" s="6">
        <f t="shared" si="11"/>
        <v>116907412.69889998</v>
      </c>
    </row>
    <row r="349" spans="1:19" ht="24.95" customHeight="1">
      <c r="A349" s="123"/>
      <c r="B349" s="121"/>
      <c r="C349" s="1">
        <v>13</v>
      </c>
      <c r="D349" s="5" t="s">
        <v>383</v>
      </c>
      <c r="E349" s="5">
        <v>54843000.998400003</v>
      </c>
      <c r="F349" s="5">
        <v>11415818.7578</v>
      </c>
      <c r="G349" s="5">
        <v>0</v>
      </c>
      <c r="H349" s="5">
        <v>24421045.208799999</v>
      </c>
      <c r="I349" s="6">
        <f t="shared" si="10"/>
        <v>90679864.965000004</v>
      </c>
      <c r="J349" s="12"/>
      <c r="K349" s="118"/>
      <c r="L349" s="121"/>
      <c r="M349" s="13">
        <v>18</v>
      </c>
      <c r="N349" s="5" t="s">
        <v>735</v>
      </c>
      <c r="O349" s="5">
        <v>84647360.006600007</v>
      </c>
      <c r="P349" s="5">
        <v>17619730.914900001</v>
      </c>
      <c r="Q349" s="5">
        <v>-3129481.58</v>
      </c>
      <c r="R349" s="5">
        <v>30432855.997699998</v>
      </c>
      <c r="S349" s="6">
        <f t="shared" si="11"/>
        <v>129570465.33920002</v>
      </c>
    </row>
    <row r="350" spans="1:19" ht="24.95" customHeight="1">
      <c r="A350" s="123"/>
      <c r="B350" s="121"/>
      <c r="C350" s="1">
        <v>14</v>
      </c>
      <c r="D350" s="5" t="s">
        <v>384</v>
      </c>
      <c r="E350" s="5">
        <v>75379954.807300001</v>
      </c>
      <c r="F350" s="5">
        <v>15690678.5986</v>
      </c>
      <c r="G350" s="5">
        <v>0</v>
      </c>
      <c r="H350" s="5">
        <v>31532698.5068</v>
      </c>
      <c r="I350" s="6">
        <f t="shared" si="10"/>
        <v>122603331.9127</v>
      </c>
      <c r="J350" s="12"/>
      <c r="K350" s="118"/>
      <c r="L350" s="121"/>
      <c r="M350" s="13">
        <v>19</v>
      </c>
      <c r="N350" s="5" t="s">
        <v>736</v>
      </c>
      <c r="O350" s="5">
        <v>78041454.628700003</v>
      </c>
      <c r="P350" s="5">
        <v>16244681.8266</v>
      </c>
      <c r="Q350" s="5">
        <v>-3129481.58</v>
      </c>
      <c r="R350" s="5">
        <v>24034752.6734</v>
      </c>
      <c r="S350" s="6">
        <f t="shared" si="11"/>
        <v>115191407.5487</v>
      </c>
    </row>
    <row r="351" spans="1:19" ht="24.95" customHeight="1">
      <c r="A351" s="123"/>
      <c r="B351" s="121"/>
      <c r="C351" s="1">
        <v>15</v>
      </c>
      <c r="D351" s="5" t="s">
        <v>385</v>
      </c>
      <c r="E351" s="5">
        <v>84783151.640900001</v>
      </c>
      <c r="F351" s="5">
        <v>17647996.5579</v>
      </c>
      <c r="G351" s="5">
        <v>0</v>
      </c>
      <c r="H351" s="5">
        <v>33949828.882799998</v>
      </c>
      <c r="I351" s="6">
        <f t="shared" si="10"/>
        <v>136380977.08160001</v>
      </c>
      <c r="J351" s="12"/>
      <c r="K351" s="118"/>
      <c r="L351" s="121"/>
      <c r="M351" s="13">
        <v>20</v>
      </c>
      <c r="N351" s="5" t="s">
        <v>737</v>
      </c>
      <c r="O351" s="5">
        <v>71018862.406200007</v>
      </c>
      <c r="P351" s="5">
        <v>14782897.486500001</v>
      </c>
      <c r="Q351" s="5">
        <v>-3129481.58</v>
      </c>
      <c r="R351" s="5">
        <v>21414927.563999999</v>
      </c>
      <c r="S351" s="6">
        <f t="shared" si="11"/>
        <v>104087205.8767</v>
      </c>
    </row>
    <row r="352" spans="1:19" ht="24.95" customHeight="1">
      <c r="A352" s="123"/>
      <c r="B352" s="121"/>
      <c r="C352" s="1">
        <v>16</v>
      </c>
      <c r="D352" s="5" t="s">
        <v>386</v>
      </c>
      <c r="E352" s="5">
        <v>62137886.062899999</v>
      </c>
      <c r="F352" s="5">
        <v>12934282.0847</v>
      </c>
      <c r="G352" s="5">
        <v>0</v>
      </c>
      <c r="H352" s="5">
        <v>25707140.124299999</v>
      </c>
      <c r="I352" s="6">
        <f t="shared" si="10"/>
        <v>100779308.2719</v>
      </c>
      <c r="J352" s="12"/>
      <c r="K352" s="118"/>
      <c r="L352" s="121"/>
      <c r="M352" s="13">
        <v>21</v>
      </c>
      <c r="N352" s="5" t="s">
        <v>738</v>
      </c>
      <c r="O352" s="5">
        <v>73209520.224900007</v>
      </c>
      <c r="P352" s="5">
        <v>15238892.821599999</v>
      </c>
      <c r="Q352" s="5">
        <v>-3129481.58</v>
      </c>
      <c r="R352" s="5">
        <v>27822880.5046</v>
      </c>
      <c r="S352" s="6">
        <f t="shared" si="11"/>
        <v>113141811.97110002</v>
      </c>
    </row>
    <row r="353" spans="1:19" ht="24.95" customHeight="1">
      <c r="A353" s="123"/>
      <c r="B353" s="121"/>
      <c r="C353" s="1">
        <v>17</v>
      </c>
      <c r="D353" s="5" t="s">
        <v>387</v>
      </c>
      <c r="E353" s="5">
        <v>65753662.388899997</v>
      </c>
      <c r="F353" s="5">
        <v>13686922.2841</v>
      </c>
      <c r="G353" s="5">
        <v>0</v>
      </c>
      <c r="H353" s="5">
        <v>27638932.1019</v>
      </c>
      <c r="I353" s="6">
        <f t="shared" si="10"/>
        <v>107079516.77489999</v>
      </c>
      <c r="J353" s="12"/>
      <c r="K353" s="118"/>
      <c r="L353" s="121"/>
      <c r="M353" s="13">
        <v>22</v>
      </c>
      <c r="N353" s="5" t="s">
        <v>739</v>
      </c>
      <c r="O353" s="5">
        <v>70438934.114800006</v>
      </c>
      <c r="P353" s="5">
        <v>14662182.7892</v>
      </c>
      <c r="Q353" s="5">
        <v>-3129481.58</v>
      </c>
      <c r="R353" s="5">
        <v>26825707.664299998</v>
      </c>
      <c r="S353" s="6">
        <f t="shared" si="11"/>
        <v>108797342.98830001</v>
      </c>
    </row>
    <row r="354" spans="1:19" ht="24.95" customHeight="1">
      <c r="A354" s="123"/>
      <c r="B354" s="121"/>
      <c r="C354" s="1">
        <v>18</v>
      </c>
      <c r="D354" s="5" t="s">
        <v>388</v>
      </c>
      <c r="E354" s="5">
        <v>68579920.384900004</v>
      </c>
      <c r="F354" s="5">
        <v>14275220.671399999</v>
      </c>
      <c r="G354" s="5">
        <v>0</v>
      </c>
      <c r="H354" s="5">
        <v>29368605.347100001</v>
      </c>
      <c r="I354" s="6">
        <f t="shared" si="10"/>
        <v>112223746.4034</v>
      </c>
      <c r="J354" s="12"/>
      <c r="K354" s="119"/>
      <c r="L354" s="122"/>
      <c r="M354" s="13">
        <v>23</v>
      </c>
      <c r="N354" s="5" t="s">
        <v>740</v>
      </c>
      <c r="O354" s="5">
        <v>66036485.228399999</v>
      </c>
      <c r="P354" s="5">
        <v>13745793.137599999</v>
      </c>
      <c r="Q354" s="5">
        <v>-3129481.58</v>
      </c>
      <c r="R354" s="5">
        <v>24101453.583099999</v>
      </c>
      <c r="S354" s="6">
        <f t="shared" si="11"/>
        <v>100754250.3691</v>
      </c>
    </row>
    <row r="355" spans="1:19" ht="24.95" customHeight="1">
      <c r="A355" s="123"/>
      <c r="B355" s="121"/>
      <c r="C355" s="1">
        <v>19</v>
      </c>
      <c r="D355" s="5" t="s">
        <v>389</v>
      </c>
      <c r="E355" s="5">
        <v>70853110.981600001</v>
      </c>
      <c r="F355" s="5">
        <v>14748395.5777</v>
      </c>
      <c r="G355" s="5">
        <v>0</v>
      </c>
      <c r="H355" s="5">
        <v>28296667.583799999</v>
      </c>
      <c r="I355" s="6">
        <f t="shared" si="10"/>
        <v>113898174.14310001</v>
      </c>
      <c r="J355" s="12"/>
      <c r="K355" s="19"/>
      <c r="L355" s="114" t="s">
        <v>846</v>
      </c>
      <c r="M355" s="115"/>
      <c r="N355" s="116"/>
      <c r="O355" s="15">
        <v>1744826205.4961998</v>
      </c>
      <c r="P355" s="15">
        <v>363193467.9568001</v>
      </c>
      <c r="Q355" s="15">
        <v>-71978076.339999974</v>
      </c>
      <c r="R355" s="15">
        <v>614914101.66219985</v>
      </c>
      <c r="S355" s="8">
        <f>O355+P355+Q355+R355</f>
        <v>2650955698.7751999</v>
      </c>
    </row>
    <row r="356" spans="1:19" ht="24.95" customHeight="1">
      <c r="A356" s="123"/>
      <c r="B356" s="121"/>
      <c r="C356" s="1">
        <v>20</v>
      </c>
      <c r="D356" s="5" t="s">
        <v>390</v>
      </c>
      <c r="E356" s="5">
        <v>71465755.536699995</v>
      </c>
      <c r="F356" s="5">
        <v>14875920.313300001</v>
      </c>
      <c r="G356" s="5">
        <v>0</v>
      </c>
      <c r="H356" s="5">
        <v>28688463.428300001</v>
      </c>
      <c r="I356" s="6">
        <f t="shared" si="10"/>
        <v>115030139.27829999</v>
      </c>
      <c r="J356" s="12"/>
      <c r="K356" s="117">
        <v>34</v>
      </c>
      <c r="L356" s="120" t="s">
        <v>59</v>
      </c>
      <c r="M356" s="13">
        <v>1</v>
      </c>
      <c r="N356" s="5" t="s">
        <v>741</v>
      </c>
      <c r="O356" s="5">
        <v>65545998.119999997</v>
      </c>
      <c r="P356" s="5">
        <v>13643696.027100001</v>
      </c>
      <c r="Q356" s="5">
        <v>0</v>
      </c>
      <c r="R356" s="5">
        <v>22977468.1217</v>
      </c>
      <c r="S356" s="6">
        <f t="shared" si="11"/>
        <v>102167162.26880001</v>
      </c>
    </row>
    <row r="357" spans="1:19" ht="24.95" customHeight="1">
      <c r="A357" s="123"/>
      <c r="B357" s="121"/>
      <c r="C357" s="1">
        <v>21</v>
      </c>
      <c r="D357" s="5" t="s">
        <v>391</v>
      </c>
      <c r="E357" s="5">
        <v>66949083.269400001</v>
      </c>
      <c r="F357" s="5">
        <v>13935754.5482</v>
      </c>
      <c r="G357" s="5">
        <v>0</v>
      </c>
      <c r="H357" s="5">
        <v>27634266.4943</v>
      </c>
      <c r="I357" s="6">
        <f t="shared" si="10"/>
        <v>108519104.31189999</v>
      </c>
      <c r="J357" s="12"/>
      <c r="K357" s="118"/>
      <c r="L357" s="121"/>
      <c r="M357" s="13">
        <v>2</v>
      </c>
      <c r="N357" s="5" t="s">
        <v>742</v>
      </c>
      <c r="O357" s="5">
        <v>112164297.27760001</v>
      </c>
      <c r="P357" s="5">
        <v>23347505.889600001</v>
      </c>
      <c r="Q357" s="5">
        <v>0</v>
      </c>
      <c r="R357" s="5">
        <v>30005486.082199998</v>
      </c>
      <c r="S357" s="6">
        <f t="shared" si="11"/>
        <v>165517289.24939999</v>
      </c>
    </row>
    <row r="358" spans="1:19" ht="24.95" customHeight="1">
      <c r="A358" s="123"/>
      <c r="B358" s="121"/>
      <c r="C358" s="1">
        <v>22</v>
      </c>
      <c r="D358" s="5" t="s">
        <v>392</v>
      </c>
      <c r="E358" s="5">
        <v>61409657.125799999</v>
      </c>
      <c r="F358" s="5">
        <v>12782697.937100001</v>
      </c>
      <c r="G358" s="5">
        <v>0</v>
      </c>
      <c r="H358" s="5">
        <v>25734096.968600001</v>
      </c>
      <c r="I358" s="6">
        <f t="shared" si="10"/>
        <v>99926452.031500012</v>
      </c>
      <c r="J358" s="12"/>
      <c r="K358" s="118"/>
      <c r="L358" s="121"/>
      <c r="M358" s="13">
        <v>3</v>
      </c>
      <c r="N358" s="5" t="s">
        <v>743</v>
      </c>
      <c r="O358" s="5">
        <v>77036240.0141</v>
      </c>
      <c r="P358" s="5">
        <v>16035441.8572</v>
      </c>
      <c r="Q358" s="5">
        <v>0</v>
      </c>
      <c r="R358" s="5">
        <v>25695616.592799999</v>
      </c>
      <c r="S358" s="6">
        <f t="shared" si="11"/>
        <v>118767298.4641</v>
      </c>
    </row>
    <row r="359" spans="1:19" ht="24.95" customHeight="1">
      <c r="A359" s="123"/>
      <c r="B359" s="121"/>
      <c r="C359" s="1">
        <v>23</v>
      </c>
      <c r="D359" s="5" t="s">
        <v>393</v>
      </c>
      <c r="E359" s="5">
        <v>75363067.198599994</v>
      </c>
      <c r="F359" s="5">
        <v>15687163.3665</v>
      </c>
      <c r="G359" s="5">
        <v>0</v>
      </c>
      <c r="H359" s="5">
        <v>29397462.994600002</v>
      </c>
      <c r="I359" s="6">
        <f t="shared" si="10"/>
        <v>120447693.5597</v>
      </c>
      <c r="J359" s="12"/>
      <c r="K359" s="118"/>
      <c r="L359" s="121"/>
      <c r="M359" s="13">
        <v>4</v>
      </c>
      <c r="N359" s="5" t="s">
        <v>744</v>
      </c>
      <c r="O359" s="5">
        <v>91981731.278200001</v>
      </c>
      <c r="P359" s="5">
        <v>19146413.4745</v>
      </c>
      <c r="Q359" s="5">
        <v>0</v>
      </c>
      <c r="R359" s="5">
        <v>23027004.203200001</v>
      </c>
      <c r="S359" s="6">
        <f t="shared" si="11"/>
        <v>134155148.9559</v>
      </c>
    </row>
    <row r="360" spans="1:19" ht="24.95" customHeight="1">
      <c r="A360" s="123"/>
      <c r="B360" s="121"/>
      <c r="C360" s="1">
        <v>24</v>
      </c>
      <c r="D360" s="5" t="s">
        <v>394</v>
      </c>
      <c r="E360" s="5">
        <v>55731625.502800003</v>
      </c>
      <c r="F360" s="5">
        <v>11600789.9683</v>
      </c>
      <c r="G360" s="5">
        <v>0</v>
      </c>
      <c r="H360" s="5">
        <v>22819244.173999999</v>
      </c>
      <c r="I360" s="6">
        <f t="shared" si="10"/>
        <v>90151659.645099998</v>
      </c>
      <c r="J360" s="12"/>
      <c r="K360" s="118"/>
      <c r="L360" s="121"/>
      <c r="M360" s="13">
        <v>5</v>
      </c>
      <c r="N360" s="5" t="s">
        <v>745</v>
      </c>
      <c r="O360" s="5">
        <v>99372046.422600001</v>
      </c>
      <c r="P360" s="5">
        <v>20684741.004299998</v>
      </c>
      <c r="Q360" s="5">
        <v>0</v>
      </c>
      <c r="R360" s="5">
        <v>32068375.875500001</v>
      </c>
      <c r="S360" s="6">
        <f t="shared" si="11"/>
        <v>152125163.30239999</v>
      </c>
    </row>
    <row r="361" spans="1:19" ht="24.95" customHeight="1">
      <c r="A361" s="123"/>
      <c r="B361" s="121"/>
      <c r="C361" s="1">
        <v>25</v>
      </c>
      <c r="D361" s="5" t="s">
        <v>395</v>
      </c>
      <c r="E361" s="5">
        <v>69949845.113299996</v>
      </c>
      <c r="F361" s="5">
        <v>14560376.700999999</v>
      </c>
      <c r="G361" s="5">
        <v>0</v>
      </c>
      <c r="H361" s="5">
        <v>25873777.198399998</v>
      </c>
      <c r="I361" s="6">
        <f t="shared" si="10"/>
        <v>110383999.01269999</v>
      </c>
      <c r="J361" s="12"/>
      <c r="K361" s="118"/>
      <c r="L361" s="121"/>
      <c r="M361" s="13">
        <v>6</v>
      </c>
      <c r="N361" s="5" t="s">
        <v>746</v>
      </c>
      <c r="O361" s="5">
        <v>68840031.974800006</v>
      </c>
      <c r="P361" s="5">
        <v>14329364.0756</v>
      </c>
      <c r="Q361" s="5">
        <v>0</v>
      </c>
      <c r="R361" s="5">
        <v>22812328.6501</v>
      </c>
      <c r="S361" s="6">
        <f t="shared" si="11"/>
        <v>105981724.70050001</v>
      </c>
    </row>
    <row r="362" spans="1:19" ht="24.95" customHeight="1">
      <c r="A362" s="123"/>
      <c r="B362" s="121"/>
      <c r="C362" s="1">
        <v>26</v>
      </c>
      <c r="D362" s="5" t="s">
        <v>396</v>
      </c>
      <c r="E362" s="5">
        <v>63619029.608499996</v>
      </c>
      <c r="F362" s="5">
        <v>13242588.814200001</v>
      </c>
      <c r="G362" s="5">
        <v>0</v>
      </c>
      <c r="H362" s="5">
        <v>25926078.084399998</v>
      </c>
      <c r="I362" s="6">
        <f t="shared" si="10"/>
        <v>102787696.5071</v>
      </c>
      <c r="J362" s="12"/>
      <c r="K362" s="118"/>
      <c r="L362" s="121"/>
      <c r="M362" s="13">
        <v>7</v>
      </c>
      <c r="N362" s="5" t="s">
        <v>747</v>
      </c>
      <c r="O362" s="5">
        <v>66212277.502400003</v>
      </c>
      <c r="P362" s="5">
        <v>13782385.094699999</v>
      </c>
      <c r="Q362" s="5">
        <v>0</v>
      </c>
      <c r="R362" s="5">
        <v>26025895.5361</v>
      </c>
      <c r="S362" s="6">
        <f t="shared" si="11"/>
        <v>106020558.1332</v>
      </c>
    </row>
    <row r="363" spans="1:19" ht="24.95" customHeight="1">
      <c r="A363" s="123"/>
      <c r="B363" s="122"/>
      <c r="C363" s="1">
        <v>27</v>
      </c>
      <c r="D363" s="5" t="s">
        <v>397</v>
      </c>
      <c r="E363" s="5">
        <v>58950960.930799998</v>
      </c>
      <c r="F363" s="5">
        <v>12270909.201400001</v>
      </c>
      <c r="G363" s="5">
        <v>0</v>
      </c>
      <c r="H363" s="5">
        <v>23852589.8737</v>
      </c>
      <c r="I363" s="6">
        <f t="shared" si="10"/>
        <v>95074460.005899996</v>
      </c>
      <c r="J363" s="12"/>
      <c r="K363" s="118"/>
      <c r="L363" s="121"/>
      <c r="M363" s="13">
        <v>8</v>
      </c>
      <c r="N363" s="5" t="s">
        <v>748</v>
      </c>
      <c r="O363" s="5">
        <v>102770509.8018</v>
      </c>
      <c r="P363" s="5">
        <v>21392146.530699998</v>
      </c>
      <c r="Q363" s="5">
        <v>0</v>
      </c>
      <c r="R363" s="5">
        <v>29251443.241799999</v>
      </c>
      <c r="S363" s="6">
        <f t="shared" si="11"/>
        <v>153414099.57429999</v>
      </c>
    </row>
    <row r="364" spans="1:19" ht="24.95" customHeight="1">
      <c r="A364" s="1"/>
      <c r="B364" s="114" t="s">
        <v>830</v>
      </c>
      <c r="C364" s="115"/>
      <c r="D364" s="116"/>
      <c r="E364" s="15">
        <v>1843335598.5843999</v>
      </c>
      <c r="F364" s="15">
        <v>383698643.76700002</v>
      </c>
      <c r="G364" s="15">
        <v>0</v>
      </c>
      <c r="H364" s="15">
        <v>745577879.24460018</v>
      </c>
      <c r="I364" s="8">
        <f t="shared" si="10"/>
        <v>2972612121.5960002</v>
      </c>
      <c r="J364" s="12"/>
      <c r="K364" s="118"/>
      <c r="L364" s="121"/>
      <c r="M364" s="13">
        <v>9</v>
      </c>
      <c r="N364" s="5" t="s">
        <v>749</v>
      </c>
      <c r="O364" s="5">
        <v>73156085.212200001</v>
      </c>
      <c r="P364" s="5">
        <v>15227770.082</v>
      </c>
      <c r="Q364" s="5">
        <v>0</v>
      </c>
      <c r="R364" s="5">
        <v>23243004.558499999</v>
      </c>
      <c r="S364" s="6">
        <f t="shared" si="11"/>
        <v>111626859.8527</v>
      </c>
    </row>
    <row r="365" spans="1:19" ht="24.95" customHeight="1">
      <c r="A365" s="123">
        <v>18</v>
      </c>
      <c r="B365" s="120" t="s">
        <v>43</v>
      </c>
      <c r="C365" s="1">
        <v>1</v>
      </c>
      <c r="D365" s="5" t="s">
        <v>398</v>
      </c>
      <c r="E365" s="5">
        <v>110373194.51729999</v>
      </c>
      <c r="F365" s="5">
        <v>22974679.747400001</v>
      </c>
      <c r="G365" s="5">
        <v>0</v>
      </c>
      <c r="H365" s="5">
        <v>35590797.0955</v>
      </c>
      <c r="I365" s="6">
        <f t="shared" si="10"/>
        <v>168938671.36019999</v>
      </c>
      <c r="J365" s="12"/>
      <c r="K365" s="118"/>
      <c r="L365" s="121"/>
      <c r="M365" s="13">
        <v>10</v>
      </c>
      <c r="N365" s="5" t="s">
        <v>750</v>
      </c>
      <c r="O365" s="5">
        <v>67544846.333499998</v>
      </c>
      <c r="P365" s="5">
        <v>14059765.325200001</v>
      </c>
      <c r="Q365" s="5">
        <v>0</v>
      </c>
      <c r="R365" s="5">
        <v>23534403.437800001</v>
      </c>
      <c r="S365" s="6">
        <f t="shared" si="11"/>
        <v>105139015.09650001</v>
      </c>
    </row>
    <row r="366" spans="1:19" ht="24.95" customHeight="1">
      <c r="A366" s="123"/>
      <c r="B366" s="121"/>
      <c r="C366" s="1">
        <v>2</v>
      </c>
      <c r="D366" s="5" t="s">
        <v>399</v>
      </c>
      <c r="E366" s="5">
        <v>112230371.35860001</v>
      </c>
      <c r="F366" s="5">
        <v>23361259.508499999</v>
      </c>
      <c r="G366" s="5">
        <v>0</v>
      </c>
      <c r="H366" s="5">
        <v>42265899.2755</v>
      </c>
      <c r="I366" s="6">
        <f t="shared" si="10"/>
        <v>177857530.1426</v>
      </c>
      <c r="J366" s="12"/>
      <c r="K366" s="118"/>
      <c r="L366" s="121"/>
      <c r="M366" s="13">
        <v>11</v>
      </c>
      <c r="N366" s="5" t="s">
        <v>751</v>
      </c>
      <c r="O366" s="5">
        <v>100798391.61049999</v>
      </c>
      <c r="P366" s="5">
        <v>20981641.207699999</v>
      </c>
      <c r="Q366" s="5">
        <v>0</v>
      </c>
      <c r="R366" s="5">
        <v>30898402.750999998</v>
      </c>
      <c r="S366" s="6">
        <f t="shared" si="11"/>
        <v>152678435.56919998</v>
      </c>
    </row>
    <row r="367" spans="1:19" ht="24.95" customHeight="1">
      <c r="A367" s="123"/>
      <c r="B367" s="121"/>
      <c r="C367" s="1">
        <v>3</v>
      </c>
      <c r="D367" s="5" t="s">
        <v>400</v>
      </c>
      <c r="E367" s="5">
        <v>92879594.784899995</v>
      </c>
      <c r="F367" s="5">
        <v>19333307.825199999</v>
      </c>
      <c r="G367" s="5">
        <v>0</v>
      </c>
      <c r="H367" s="5">
        <v>37552886.722999997</v>
      </c>
      <c r="I367" s="6">
        <f t="shared" si="10"/>
        <v>149765789.33309999</v>
      </c>
      <c r="J367" s="12"/>
      <c r="K367" s="118"/>
      <c r="L367" s="121"/>
      <c r="M367" s="13">
        <v>12</v>
      </c>
      <c r="N367" s="5" t="s">
        <v>752</v>
      </c>
      <c r="O367" s="5">
        <v>79785185.745700002</v>
      </c>
      <c r="P367" s="5">
        <v>16607647.346899999</v>
      </c>
      <c r="Q367" s="5">
        <v>0</v>
      </c>
      <c r="R367" s="5">
        <v>25766925.5101</v>
      </c>
      <c r="S367" s="6">
        <f t="shared" si="11"/>
        <v>122159758.6027</v>
      </c>
    </row>
    <row r="368" spans="1:19" ht="24.95" customHeight="1">
      <c r="A368" s="123"/>
      <c r="B368" s="121"/>
      <c r="C368" s="1">
        <v>4</v>
      </c>
      <c r="D368" s="5" t="s">
        <v>401</v>
      </c>
      <c r="E368" s="5">
        <v>71515959.242500007</v>
      </c>
      <c r="F368" s="5">
        <v>14886370.4418</v>
      </c>
      <c r="G368" s="5">
        <v>0</v>
      </c>
      <c r="H368" s="5">
        <v>27440671.689300001</v>
      </c>
      <c r="I368" s="6">
        <f t="shared" si="10"/>
        <v>113843001.37360001</v>
      </c>
      <c r="J368" s="12"/>
      <c r="K368" s="118"/>
      <c r="L368" s="121"/>
      <c r="M368" s="13">
        <v>13</v>
      </c>
      <c r="N368" s="5" t="s">
        <v>753</v>
      </c>
      <c r="O368" s="5">
        <v>68574302.690300003</v>
      </c>
      <c r="P368" s="5">
        <v>14274051.322899999</v>
      </c>
      <c r="Q368" s="5">
        <v>0</v>
      </c>
      <c r="R368" s="5">
        <v>24437572.9234</v>
      </c>
      <c r="S368" s="6">
        <f t="shared" si="11"/>
        <v>107285926.9366</v>
      </c>
    </row>
    <row r="369" spans="1:19" ht="24.95" customHeight="1">
      <c r="A369" s="123"/>
      <c r="B369" s="121"/>
      <c r="C369" s="1">
        <v>5</v>
      </c>
      <c r="D369" s="5" t="s">
        <v>402</v>
      </c>
      <c r="E369" s="5">
        <v>117569008.5094</v>
      </c>
      <c r="F369" s="5">
        <v>24472520.982500002</v>
      </c>
      <c r="G369" s="5">
        <v>0</v>
      </c>
      <c r="H369" s="5">
        <v>45835895.547799997</v>
      </c>
      <c r="I369" s="6">
        <f t="shared" si="10"/>
        <v>187877425.0397</v>
      </c>
      <c r="J369" s="12"/>
      <c r="K369" s="118"/>
      <c r="L369" s="121"/>
      <c r="M369" s="13">
        <v>14</v>
      </c>
      <c r="N369" s="5" t="s">
        <v>754</v>
      </c>
      <c r="O369" s="5">
        <v>98222949.499200001</v>
      </c>
      <c r="P369" s="5">
        <v>20445551.281399999</v>
      </c>
      <c r="Q369" s="5">
        <v>0</v>
      </c>
      <c r="R369" s="5">
        <v>31883882.772</v>
      </c>
      <c r="S369" s="6">
        <f t="shared" si="11"/>
        <v>150552383.5526</v>
      </c>
    </row>
    <row r="370" spans="1:19" ht="24.95" customHeight="1">
      <c r="A370" s="123"/>
      <c r="B370" s="121"/>
      <c r="C370" s="1">
        <v>6</v>
      </c>
      <c r="D370" s="5" t="s">
        <v>403</v>
      </c>
      <c r="E370" s="5">
        <v>78760630.389899999</v>
      </c>
      <c r="F370" s="5">
        <v>16394381.514699999</v>
      </c>
      <c r="G370" s="5">
        <v>0</v>
      </c>
      <c r="H370" s="5">
        <v>32224820.358800001</v>
      </c>
      <c r="I370" s="6">
        <f t="shared" si="10"/>
        <v>127379832.26339999</v>
      </c>
      <c r="J370" s="12"/>
      <c r="K370" s="118"/>
      <c r="L370" s="121"/>
      <c r="M370" s="13">
        <v>15</v>
      </c>
      <c r="N370" s="5" t="s">
        <v>755</v>
      </c>
      <c r="O370" s="5">
        <v>65113299.077100001</v>
      </c>
      <c r="P370" s="5">
        <v>13553627.763900001</v>
      </c>
      <c r="Q370" s="5">
        <v>0</v>
      </c>
      <c r="R370" s="5">
        <v>23120834.7575</v>
      </c>
      <c r="S370" s="6">
        <f t="shared" si="11"/>
        <v>101787761.59850001</v>
      </c>
    </row>
    <row r="371" spans="1:19" ht="24.95" customHeight="1">
      <c r="A371" s="123"/>
      <c r="B371" s="121"/>
      <c r="C371" s="1">
        <v>7</v>
      </c>
      <c r="D371" s="5" t="s">
        <v>404</v>
      </c>
      <c r="E371" s="5">
        <v>68679114.787699997</v>
      </c>
      <c r="F371" s="5">
        <v>14295868.4351</v>
      </c>
      <c r="G371" s="5">
        <v>0</v>
      </c>
      <c r="H371" s="5">
        <v>30004394.306400001</v>
      </c>
      <c r="I371" s="6">
        <f t="shared" si="10"/>
        <v>112979377.5292</v>
      </c>
      <c r="J371" s="12"/>
      <c r="K371" s="119"/>
      <c r="L371" s="122"/>
      <c r="M371" s="13">
        <v>16</v>
      </c>
      <c r="N371" s="5" t="s">
        <v>756</v>
      </c>
      <c r="O371" s="5">
        <v>70634885.882400006</v>
      </c>
      <c r="P371" s="5">
        <v>14702971.036</v>
      </c>
      <c r="Q371" s="5">
        <v>0</v>
      </c>
      <c r="R371" s="5">
        <v>25306931.153499998</v>
      </c>
      <c r="S371" s="6">
        <f t="shared" si="11"/>
        <v>110644788.07190001</v>
      </c>
    </row>
    <row r="372" spans="1:19" ht="24.95" customHeight="1">
      <c r="A372" s="123"/>
      <c r="B372" s="121"/>
      <c r="C372" s="1">
        <v>8</v>
      </c>
      <c r="D372" s="5" t="s">
        <v>405</v>
      </c>
      <c r="E372" s="5">
        <v>91510417.426799998</v>
      </c>
      <c r="F372" s="5">
        <v>19048307.3642</v>
      </c>
      <c r="G372" s="5">
        <v>0</v>
      </c>
      <c r="H372" s="5">
        <v>37109826.794200003</v>
      </c>
      <c r="I372" s="6">
        <f t="shared" si="10"/>
        <v>147668551.58520001</v>
      </c>
      <c r="J372" s="12"/>
      <c r="K372" s="19"/>
      <c r="L372" s="114" t="s">
        <v>847</v>
      </c>
      <c r="M372" s="115"/>
      <c r="N372" s="116"/>
      <c r="O372" s="15">
        <v>1307753078.4424005</v>
      </c>
      <c r="P372" s="15">
        <v>272214719.3197</v>
      </c>
      <c r="Q372" s="15">
        <v>0</v>
      </c>
      <c r="R372" s="15">
        <v>420055576.16720003</v>
      </c>
      <c r="S372" s="8">
        <f t="shared" si="11"/>
        <v>2000023373.9293005</v>
      </c>
    </row>
    <row r="373" spans="1:19" ht="24.95" customHeight="1">
      <c r="A373" s="123"/>
      <c r="B373" s="121"/>
      <c r="C373" s="1">
        <v>9</v>
      </c>
      <c r="D373" s="5" t="s">
        <v>406</v>
      </c>
      <c r="E373" s="5">
        <v>100945509.5438</v>
      </c>
      <c r="F373" s="5">
        <v>21012264.471000001</v>
      </c>
      <c r="G373" s="5">
        <v>0</v>
      </c>
      <c r="H373" s="5">
        <v>35124869.929099999</v>
      </c>
      <c r="I373" s="6">
        <f t="shared" si="10"/>
        <v>157082643.94389999</v>
      </c>
      <c r="J373" s="12"/>
      <c r="K373" s="117">
        <v>35</v>
      </c>
      <c r="L373" s="120" t="s">
        <v>60</v>
      </c>
      <c r="M373" s="13">
        <v>1</v>
      </c>
      <c r="N373" s="5" t="s">
        <v>757</v>
      </c>
      <c r="O373" s="5">
        <v>72996954.1866</v>
      </c>
      <c r="P373" s="5">
        <v>15194646.2392</v>
      </c>
      <c r="Q373" s="5">
        <v>0</v>
      </c>
      <c r="R373" s="5">
        <v>25653873.990400001</v>
      </c>
      <c r="S373" s="6">
        <f t="shared" si="11"/>
        <v>113845474.4162</v>
      </c>
    </row>
    <row r="374" spans="1:19" ht="24.95" customHeight="1">
      <c r="A374" s="123"/>
      <c r="B374" s="121"/>
      <c r="C374" s="1">
        <v>10</v>
      </c>
      <c r="D374" s="5" t="s">
        <v>407</v>
      </c>
      <c r="E374" s="5">
        <v>95363312.990899995</v>
      </c>
      <c r="F374" s="5">
        <v>19850305.0057</v>
      </c>
      <c r="G374" s="5">
        <v>0</v>
      </c>
      <c r="H374" s="5">
        <v>41657872.675300002</v>
      </c>
      <c r="I374" s="6">
        <f t="shared" si="10"/>
        <v>156871490.6719</v>
      </c>
      <c r="J374" s="12"/>
      <c r="K374" s="118"/>
      <c r="L374" s="121"/>
      <c r="M374" s="13">
        <v>2</v>
      </c>
      <c r="N374" s="5" t="s">
        <v>758</v>
      </c>
      <c r="O374" s="5">
        <v>80778356.748400003</v>
      </c>
      <c r="P374" s="5">
        <v>16814380.384100001</v>
      </c>
      <c r="Q374" s="5">
        <v>0</v>
      </c>
      <c r="R374" s="5">
        <v>23887970.285700001</v>
      </c>
      <c r="S374" s="6">
        <f t="shared" si="11"/>
        <v>121480707.41820002</v>
      </c>
    </row>
    <row r="375" spans="1:19" ht="24.95" customHeight="1">
      <c r="A375" s="123"/>
      <c r="B375" s="121"/>
      <c r="C375" s="1">
        <v>11</v>
      </c>
      <c r="D375" s="5" t="s">
        <v>408</v>
      </c>
      <c r="E375" s="5">
        <v>101815254.1031</v>
      </c>
      <c r="F375" s="5">
        <v>21193305.735599998</v>
      </c>
      <c r="G375" s="5">
        <v>0</v>
      </c>
      <c r="H375" s="5">
        <v>44232366.510200001</v>
      </c>
      <c r="I375" s="6">
        <f t="shared" si="10"/>
        <v>167240926.34889999</v>
      </c>
      <c r="J375" s="12"/>
      <c r="K375" s="118"/>
      <c r="L375" s="121"/>
      <c r="M375" s="13">
        <v>3</v>
      </c>
      <c r="N375" s="5" t="s">
        <v>759</v>
      </c>
      <c r="O375" s="5">
        <v>67634902.503600001</v>
      </c>
      <c r="P375" s="5">
        <v>14078510.9244</v>
      </c>
      <c r="Q375" s="5">
        <v>0</v>
      </c>
      <c r="R375" s="5">
        <v>22672032.285599999</v>
      </c>
      <c r="S375" s="6">
        <f t="shared" si="11"/>
        <v>104385445.71360001</v>
      </c>
    </row>
    <row r="376" spans="1:19" ht="24.95" customHeight="1">
      <c r="A376" s="123"/>
      <c r="B376" s="121"/>
      <c r="C376" s="1">
        <v>12</v>
      </c>
      <c r="D376" s="5" t="s">
        <v>409</v>
      </c>
      <c r="E376" s="5">
        <v>87986101.999400005</v>
      </c>
      <c r="F376" s="5">
        <v>18314705.1646</v>
      </c>
      <c r="G376" s="5">
        <v>0</v>
      </c>
      <c r="H376" s="5">
        <v>34933004.013499998</v>
      </c>
      <c r="I376" s="6">
        <f t="shared" si="10"/>
        <v>141233811.17750001</v>
      </c>
      <c r="J376" s="12"/>
      <c r="K376" s="118"/>
      <c r="L376" s="121"/>
      <c r="M376" s="13">
        <v>4</v>
      </c>
      <c r="N376" s="5" t="s">
        <v>760</v>
      </c>
      <c r="O376" s="5">
        <v>75726432.368699998</v>
      </c>
      <c r="P376" s="5">
        <v>15762799.4704</v>
      </c>
      <c r="Q376" s="5">
        <v>0</v>
      </c>
      <c r="R376" s="5">
        <v>25487582.516899999</v>
      </c>
      <c r="S376" s="6">
        <f t="shared" si="11"/>
        <v>116976814.35600001</v>
      </c>
    </row>
    <row r="377" spans="1:19" ht="24.95" customHeight="1">
      <c r="A377" s="123"/>
      <c r="B377" s="121"/>
      <c r="C377" s="1">
        <v>13</v>
      </c>
      <c r="D377" s="5" t="s">
        <v>410</v>
      </c>
      <c r="E377" s="5">
        <v>76228316.638999999</v>
      </c>
      <c r="F377" s="5">
        <v>15867268.9517</v>
      </c>
      <c r="G377" s="5">
        <v>0</v>
      </c>
      <c r="H377" s="5">
        <v>33875235.873599999</v>
      </c>
      <c r="I377" s="6">
        <f t="shared" si="10"/>
        <v>125970821.46430001</v>
      </c>
      <c r="J377" s="12"/>
      <c r="K377" s="118"/>
      <c r="L377" s="121"/>
      <c r="M377" s="13">
        <v>5</v>
      </c>
      <c r="N377" s="5" t="s">
        <v>761</v>
      </c>
      <c r="O377" s="5">
        <v>106212114.5018</v>
      </c>
      <c r="P377" s="5">
        <v>22108532.1182</v>
      </c>
      <c r="Q377" s="5">
        <v>0</v>
      </c>
      <c r="R377" s="5">
        <v>34926222.0427</v>
      </c>
      <c r="S377" s="6">
        <f t="shared" si="11"/>
        <v>163246868.6627</v>
      </c>
    </row>
    <row r="378" spans="1:19" ht="24.95" customHeight="1">
      <c r="A378" s="123"/>
      <c r="B378" s="121"/>
      <c r="C378" s="1">
        <v>14</v>
      </c>
      <c r="D378" s="5" t="s">
        <v>411</v>
      </c>
      <c r="E378" s="5">
        <v>78490145.658399999</v>
      </c>
      <c r="F378" s="5">
        <v>16338078.894200001</v>
      </c>
      <c r="G378" s="5">
        <v>0</v>
      </c>
      <c r="H378" s="5">
        <v>30847141.292599998</v>
      </c>
      <c r="I378" s="6">
        <f t="shared" si="10"/>
        <v>125675365.8452</v>
      </c>
      <c r="J378" s="12"/>
      <c r="K378" s="118"/>
      <c r="L378" s="121"/>
      <c r="M378" s="13">
        <v>6</v>
      </c>
      <c r="N378" s="5" t="s">
        <v>762</v>
      </c>
      <c r="O378" s="5">
        <v>88022410.708399996</v>
      </c>
      <c r="P378" s="5">
        <v>18322262.986699998</v>
      </c>
      <c r="Q378" s="5">
        <v>0</v>
      </c>
      <c r="R378" s="5">
        <v>26662624.4498</v>
      </c>
      <c r="S378" s="6">
        <f t="shared" si="11"/>
        <v>133007298.14489999</v>
      </c>
    </row>
    <row r="379" spans="1:19" ht="24.95" customHeight="1">
      <c r="A379" s="123"/>
      <c r="B379" s="121"/>
      <c r="C379" s="1">
        <v>15</v>
      </c>
      <c r="D379" s="5" t="s">
        <v>412</v>
      </c>
      <c r="E379" s="5">
        <v>90860027.306799993</v>
      </c>
      <c r="F379" s="5">
        <v>18912925.718499999</v>
      </c>
      <c r="G379" s="5">
        <v>0</v>
      </c>
      <c r="H379" s="5">
        <v>37300483.107799999</v>
      </c>
      <c r="I379" s="6">
        <f t="shared" si="10"/>
        <v>147073436.1331</v>
      </c>
      <c r="J379" s="12"/>
      <c r="K379" s="118"/>
      <c r="L379" s="121"/>
      <c r="M379" s="13">
        <v>7</v>
      </c>
      <c r="N379" s="5" t="s">
        <v>763</v>
      </c>
      <c r="O379" s="5">
        <v>81039608.477899998</v>
      </c>
      <c r="P379" s="5">
        <v>16868761.113400001</v>
      </c>
      <c r="Q379" s="5">
        <v>0</v>
      </c>
      <c r="R379" s="5">
        <v>25095498.671999998</v>
      </c>
      <c r="S379" s="6">
        <f t="shared" si="11"/>
        <v>123003868.2633</v>
      </c>
    </row>
    <row r="380" spans="1:19" ht="24.95" customHeight="1">
      <c r="A380" s="123"/>
      <c r="B380" s="121"/>
      <c r="C380" s="1">
        <v>16</v>
      </c>
      <c r="D380" s="5" t="s">
        <v>413</v>
      </c>
      <c r="E380" s="5">
        <v>70474085.869800001</v>
      </c>
      <c r="F380" s="5">
        <v>14669499.786</v>
      </c>
      <c r="G380" s="5">
        <v>0</v>
      </c>
      <c r="H380" s="5">
        <v>29060616.753899999</v>
      </c>
      <c r="I380" s="6">
        <f t="shared" si="10"/>
        <v>114204202.40970001</v>
      </c>
      <c r="J380" s="12"/>
      <c r="K380" s="118"/>
      <c r="L380" s="121"/>
      <c r="M380" s="13">
        <v>8</v>
      </c>
      <c r="N380" s="5" t="s">
        <v>764</v>
      </c>
      <c r="O380" s="5">
        <v>70406797.455699995</v>
      </c>
      <c r="P380" s="5">
        <v>14655493.3982</v>
      </c>
      <c r="Q380" s="5">
        <v>0</v>
      </c>
      <c r="R380" s="5">
        <v>23564603.353799999</v>
      </c>
      <c r="S380" s="6">
        <f t="shared" si="11"/>
        <v>108626894.2077</v>
      </c>
    </row>
    <row r="381" spans="1:19" ht="24.95" customHeight="1">
      <c r="A381" s="123"/>
      <c r="B381" s="121"/>
      <c r="C381" s="1">
        <v>17</v>
      </c>
      <c r="D381" s="5" t="s">
        <v>414</v>
      </c>
      <c r="E381" s="5">
        <v>98059266.811700001</v>
      </c>
      <c r="F381" s="5">
        <v>20411479.989500001</v>
      </c>
      <c r="G381" s="5">
        <v>0</v>
      </c>
      <c r="H381" s="5">
        <v>40129569.361400001</v>
      </c>
      <c r="I381" s="6">
        <f t="shared" si="10"/>
        <v>158600316.16260001</v>
      </c>
      <c r="J381" s="12"/>
      <c r="K381" s="118"/>
      <c r="L381" s="121"/>
      <c r="M381" s="13">
        <v>9</v>
      </c>
      <c r="N381" s="5" t="s">
        <v>765</v>
      </c>
      <c r="O381" s="5">
        <v>92855300.145500004</v>
      </c>
      <c r="P381" s="5">
        <v>19328250.7861</v>
      </c>
      <c r="Q381" s="5">
        <v>0</v>
      </c>
      <c r="R381" s="5">
        <v>30797620.0515</v>
      </c>
      <c r="S381" s="6">
        <f t="shared" si="11"/>
        <v>142981170.9831</v>
      </c>
    </row>
    <row r="382" spans="1:19" ht="24.95" customHeight="1">
      <c r="A382" s="123"/>
      <c r="B382" s="121"/>
      <c r="C382" s="1">
        <v>18</v>
      </c>
      <c r="D382" s="5" t="s">
        <v>415</v>
      </c>
      <c r="E382" s="5">
        <v>65956047.330200002</v>
      </c>
      <c r="F382" s="5">
        <v>13729049.6252</v>
      </c>
      <c r="G382" s="5">
        <v>0</v>
      </c>
      <c r="H382" s="5">
        <v>29479196.642499998</v>
      </c>
      <c r="I382" s="6">
        <f t="shared" si="10"/>
        <v>109164293.5979</v>
      </c>
      <c r="J382" s="12"/>
      <c r="K382" s="118"/>
      <c r="L382" s="121"/>
      <c r="M382" s="13">
        <v>10</v>
      </c>
      <c r="N382" s="5" t="s">
        <v>766</v>
      </c>
      <c r="O382" s="5">
        <v>65486626.7566</v>
      </c>
      <c r="P382" s="5">
        <v>13631337.609200001</v>
      </c>
      <c r="Q382" s="5">
        <v>0</v>
      </c>
      <c r="R382" s="5">
        <v>23765166.883699998</v>
      </c>
      <c r="S382" s="6">
        <f t="shared" si="11"/>
        <v>102883131.24949999</v>
      </c>
    </row>
    <row r="383" spans="1:19" ht="24.95" customHeight="1">
      <c r="A383" s="123"/>
      <c r="B383" s="121"/>
      <c r="C383" s="1">
        <v>19</v>
      </c>
      <c r="D383" s="5" t="s">
        <v>416</v>
      </c>
      <c r="E383" s="5">
        <v>87028920.327099994</v>
      </c>
      <c r="F383" s="5">
        <v>18115463.4694</v>
      </c>
      <c r="G383" s="5">
        <v>0</v>
      </c>
      <c r="H383" s="5">
        <v>37578461.165100001</v>
      </c>
      <c r="I383" s="6">
        <f t="shared" si="10"/>
        <v>142722844.96160001</v>
      </c>
      <c r="J383" s="12"/>
      <c r="K383" s="118"/>
      <c r="L383" s="121"/>
      <c r="M383" s="13">
        <v>11</v>
      </c>
      <c r="N383" s="5" t="s">
        <v>767</v>
      </c>
      <c r="O383" s="5">
        <v>62725776.508199997</v>
      </c>
      <c r="P383" s="5">
        <v>13056654.1404</v>
      </c>
      <c r="Q383" s="5">
        <v>0</v>
      </c>
      <c r="R383" s="5">
        <v>21150928.9835</v>
      </c>
      <c r="S383" s="6">
        <f t="shared" si="11"/>
        <v>96933359.632100001</v>
      </c>
    </row>
    <row r="384" spans="1:19" ht="24.95" customHeight="1">
      <c r="A384" s="123"/>
      <c r="B384" s="121"/>
      <c r="C384" s="1">
        <v>20</v>
      </c>
      <c r="D384" s="5" t="s">
        <v>417</v>
      </c>
      <c r="E384" s="5">
        <v>72967402.297299996</v>
      </c>
      <c r="F384" s="5">
        <v>15188494.879699999</v>
      </c>
      <c r="G384" s="5">
        <v>0</v>
      </c>
      <c r="H384" s="5">
        <v>29656259.333700001</v>
      </c>
      <c r="I384" s="6">
        <f t="shared" si="10"/>
        <v>117812156.5107</v>
      </c>
      <c r="J384" s="12"/>
      <c r="K384" s="118"/>
      <c r="L384" s="121"/>
      <c r="M384" s="13">
        <v>12</v>
      </c>
      <c r="N384" s="5" t="s">
        <v>768</v>
      </c>
      <c r="O384" s="5">
        <v>67251624.858099997</v>
      </c>
      <c r="P384" s="5">
        <v>13998729.9486</v>
      </c>
      <c r="Q384" s="5">
        <v>0</v>
      </c>
      <c r="R384" s="5">
        <v>22661030.6675</v>
      </c>
      <c r="S384" s="6">
        <f t="shared" si="11"/>
        <v>103911385.4742</v>
      </c>
    </row>
    <row r="385" spans="1:19" ht="24.95" customHeight="1">
      <c r="A385" s="123"/>
      <c r="B385" s="121"/>
      <c r="C385" s="1">
        <v>21</v>
      </c>
      <c r="D385" s="5" t="s">
        <v>418</v>
      </c>
      <c r="E385" s="5">
        <v>93006819.6329</v>
      </c>
      <c r="F385" s="5">
        <v>19359790.252900001</v>
      </c>
      <c r="G385" s="5">
        <v>0</v>
      </c>
      <c r="H385" s="5">
        <v>37947044.171300001</v>
      </c>
      <c r="I385" s="6">
        <f t="shared" si="10"/>
        <v>150313654.0571</v>
      </c>
      <c r="J385" s="12"/>
      <c r="K385" s="118"/>
      <c r="L385" s="121"/>
      <c r="M385" s="13">
        <v>13</v>
      </c>
      <c r="N385" s="5" t="s">
        <v>769</v>
      </c>
      <c r="O385" s="5">
        <v>73144096.094600007</v>
      </c>
      <c r="P385" s="5">
        <v>15225274.492900001</v>
      </c>
      <c r="Q385" s="5">
        <v>0</v>
      </c>
      <c r="R385" s="5">
        <v>26278835.0185</v>
      </c>
      <c r="S385" s="6">
        <f t="shared" si="11"/>
        <v>114648205.60600001</v>
      </c>
    </row>
    <row r="386" spans="1:19" ht="24.95" customHeight="1">
      <c r="A386" s="123"/>
      <c r="B386" s="121"/>
      <c r="C386" s="1">
        <v>22</v>
      </c>
      <c r="D386" s="5" t="s">
        <v>419</v>
      </c>
      <c r="E386" s="5">
        <v>104055880.4686</v>
      </c>
      <c r="F386" s="5">
        <v>21659702.2498</v>
      </c>
      <c r="G386" s="5">
        <v>0</v>
      </c>
      <c r="H386" s="5">
        <v>39277606.359999999</v>
      </c>
      <c r="I386" s="6">
        <f t="shared" si="10"/>
        <v>164993189.07840002</v>
      </c>
      <c r="J386" s="12"/>
      <c r="K386" s="118"/>
      <c r="L386" s="121"/>
      <c r="M386" s="13">
        <v>14</v>
      </c>
      <c r="N386" s="5" t="s">
        <v>770</v>
      </c>
      <c r="O386" s="5">
        <v>80486756.979000002</v>
      </c>
      <c r="P386" s="5">
        <v>16753682.572899999</v>
      </c>
      <c r="Q386" s="5">
        <v>0</v>
      </c>
      <c r="R386" s="5">
        <v>29460894.6527</v>
      </c>
      <c r="S386" s="6">
        <f t="shared" si="11"/>
        <v>126701334.20460001</v>
      </c>
    </row>
    <row r="387" spans="1:19" ht="24.95" customHeight="1">
      <c r="A387" s="123"/>
      <c r="B387" s="122"/>
      <c r="C387" s="1">
        <v>23</v>
      </c>
      <c r="D387" s="5" t="s">
        <v>420</v>
      </c>
      <c r="E387" s="5">
        <v>106250044.1277</v>
      </c>
      <c r="F387" s="5">
        <v>22116427.341400001</v>
      </c>
      <c r="G387" s="5">
        <v>0</v>
      </c>
      <c r="H387" s="5">
        <v>44566907.8605</v>
      </c>
      <c r="I387" s="6">
        <f t="shared" si="10"/>
        <v>172933379.32960001</v>
      </c>
      <c r="J387" s="12"/>
      <c r="K387" s="118"/>
      <c r="L387" s="121"/>
      <c r="M387" s="13">
        <v>15</v>
      </c>
      <c r="N387" s="5" t="s">
        <v>771</v>
      </c>
      <c r="O387" s="5">
        <v>74650662.1021</v>
      </c>
      <c r="P387" s="5">
        <v>15538873.0228</v>
      </c>
      <c r="Q387" s="5">
        <v>0</v>
      </c>
      <c r="R387" s="5">
        <v>22049375.261399999</v>
      </c>
      <c r="S387" s="6">
        <f t="shared" si="11"/>
        <v>112238910.3863</v>
      </c>
    </row>
    <row r="388" spans="1:19" ht="24.95" customHeight="1">
      <c r="A388" s="1"/>
      <c r="B388" s="114" t="s">
        <v>831</v>
      </c>
      <c r="C388" s="115"/>
      <c r="D388" s="116"/>
      <c r="E388" s="15">
        <v>2073005426.1238003</v>
      </c>
      <c r="F388" s="15">
        <v>431505457.35460001</v>
      </c>
      <c r="G388" s="15">
        <v>0</v>
      </c>
      <c r="H388" s="15">
        <v>833691826.84099996</v>
      </c>
      <c r="I388" s="8">
        <f t="shared" si="10"/>
        <v>3338202710.3194003</v>
      </c>
      <c r="J388" s="34"/>
      <c r="K388" s="118"/>
      <c r="L388" s="121"/>
      <c r="M388" s="13">
        <v>16</v>
      </c>
      <c r="N388" s="5" t="s">
        <v>772</v>
      </c>
      <c r="O388" s="5">
        <v>77798784.524700001</v>
      </c>
      <c r="P388" s="5">
        <v>16194168.946699999</v>
      </c>
      <c r="Q388" s="5">
        <v>0</v>
      </c>
      <c r="R388" s="5">
        <v>24849719.067699999</v>
      </c>
      <c r="S388" s="6">
        <f t="shared" si="11"/>
        <v>118842672.53909999</v>
      </c>
    </row>
    <row r="389" spans="1:19" ht="24.95" customHeight="1">
      <c r="A389" s="123">
        <v>19</v>
      </c>
      <c r="B389" s="120" t="s">
        <v>44</v>
      </c>
      <c r="C389" s="1">
        <v>1</v>
      </c>
      <c r="D389" s="5" t="s">
        <v>421</v>
      </c>
      <c r="E389" s="5">
        <v>68182791.135000005</v>
      </c>
      <c r="F389" s="5">
        <v>14192556.421499999</v>
      </c>
      <c r="G389" s="5">
        <v>0</v>
      </c>
      <c r="H389" s="5">
        <v>32910071.4641</v>
      </c>
      <c r="I389" s="6">
        <f t="shared" si="10"/>
        <v>115285419.02060001</v>
      </c>
      <c r="J389" s="12"/>
      <c r="K389" s="119"/>
      <c r="L389" s="122"/>
      <c r="M389" s="13">
        <v>17</v>
      </c>
      <c r="N389" s="5" t="s">
        <v>773</v>
      </c>
      <c r="O389" s="5">
        <v>77613907.395799994</v>
      </c>
      <c r="P389" s="5">
        <v>16155685.935900001</v>
      </c>
      <c r="Q389" s="5">
        <v>0</v>
      </c>
      <c r="R389" s="5">
        <v>24000981.671599999</v>
      </c>
      <c r="S389" s="6">
        <f t="shared" si="11"/>
        <v>117770575.0033</v>
      </c>
    </row>
    <row r="390" spans="1:19" ht="24.95" customHeight="1">
      <c r="A390" s="123"/>
      <c r="B390" s="121"/>
      <c r="C390" s="1">
        <v>2</v>
      </c>
      <c r="D390" s="5" t="s">
        <v>422</v>
      </c>
      <c r="E390" s="5">
        <v>69837096.892499998</v>
      </c>
      <c r="F390" s="5">
        <v>14536907.648700001</v>
      </c>
      <c r="G390" s="5">
        <v>0</v>
      </c>
      <c r="H390" s="5">
        <v>33832594.581600003</v>
      </c>
      <c r="I390" s="6">
        <f t="shared" si="10"/>
        <v>118206599.12279999</v>
      </c>
      <c r="J390" s="12"/>
      <c r="K390" s="19"/>
      <c r="L390" s="114" t="s">
        <v>848</v>
      </c>
      <c r="M390" s="115"/>
      <c r="N390" s="116"/>
      <c r="O390" s="15">
        <v>1314831112.3157001</v>
      </c>
      <c r="P390" s="15">
        <v>273688044.09009999</v>
      </c>
      <c r="Q390" s="15">
        <v>0</v>
      </c>
      <c r="R390" s="15">
        <v>432964959.8549999</v>
      </c>
      <c r="S390" s="8">
        <f t="shared" si="11"/>
        <v>2021484116.2607999</v>
      </c>
    </row>
    <row r="391" spans="1:19" ht="24.95" customHeight="1">
      <c r="A391" s="123"/>
      <c r="B391" s="121"/>
      <c r="C391" s="1">
        <v>3</v>
      </c>
      <c r="D391" s="5" t="s">
        <v>423</v>
      </c>
      <c r="E391" s="5">
        <v>63677673.374499999</v>
      </c>
      <c r="F391" s="5">
        <v>13254795.779300001</v>
      </c>
      <c r="G391" s="5">
        <v>0</v>
      </c>
      <c r="H391" s="5">
        <v>32259766.394400001</v>
      </c>
      <c r="I391" s="6">
        <f t="shared" si="10"/>
        <v>109192235.5482</v>
      </c>
      <c r="J391" s="12"/>
      <c r="K391" s="117">
        <v>36</v>
      </c>
      <c r="L391" s="120" t="s">
        <v>61</v>
      </c>
      <c r="M391" s="13">
        <v>1</v>
      </c>
      <c r="N391" s="5" t="s">
        <v>774</v>
      </c>
      <c r="O391" s="5">
        <v>73055675.377800003</v>
      </c>
      <c r="P391" s="5">
        <v>15206869.320699999</v>
      </c>
      <c r="Q391" s="5">
        <v>0</v>
      </c>
      <c r="R391" s="5">
        <v>25952911.541299999</v>
      </c>
      <c r="S391" s="6">
        <f t="shared" si="11"/>
        <v>114215456.23980001</v>
      </c>
    </row>
    <row r="392" spans="1:19" ht="24.95" customHeight="1">
      <c r="A392" s="123"/>
      <c r="B392" s="121"/>
      <c r="C392" s="1">
        <v>4</v>
      </c>
      <c r="D392" s="5" t="s">
        <v>424</v>
      </c>
      <c r="E392" s="5">
        <v>69081472.220400006</v>
      </c>
      <c r="F392" s="5">
        <v>14379620.9549</v>
      </c>
      <c r="G392" s="5">
        <v>0</v>
      </c>
      <c r="H392" s="5">
        <v>33758060.059</v>
      </c>
      <c r="I392" s="6">
        <f t="shared" si="10"/>
        <v>117219153.2343</v>
      </c>
      <c r="J392" s="12"/>
      <c r="K392" s="118"/>
      <c r="L392" s="121"/>
      <c r="M392" s="13">
        <v>2</v>
      </c>
      <c r="N392" s="5" t="s">
        <v>775</v>
      </c>
      <c r="O392" s="5">
        <v>70736152.829600006</v>
      </c>
      <c r="P392" s="5">
        <v>14724050.2092</v>
      </c>
      <c r="Q392" s="5">
        <v>0</v>
      </c>
      <c r="R392" s="5">
        <v>28523315.769400001</v>
      </c>
      <c r="S392" s="6">
        <f t="shared" si="11"/>
        <v>113983518.8082</v>
      </c>
    </row>
    <row r="393" spans="1:19" ht="24.95" customHeight="1">
      <c r="A393" s="123"/>
      <c r="B393" s="121"/>
      <c r="C393" s="1">
        <v>5</v>
      </c>
      <c r="D393" s="5" t="s">
        <v>425</v>
      </c>
      <c r="E393" s="5">
        <v>83729018.434400007</v>
      </c>
      <c r="F393" s="5">
        <v>17428573.962299999</v>
      </c>
      <c r="G393" s="5">
        <v>0</v>
      </c>
      <c r="H393" s="5">
        <v>38840692.419500001</v>
      </c>
      <c r="I393" s="6">
        <f t="shared" ref="I393:I414" si="12">E393+F393+G393+H393</f>
        <v>139998284.81620002</v>
      </c>
      <c r="J393" s="12"/>
      <c r="K393" s="118"/>
      <c r="L393" s="121"/>
      <c r="M393" s="13">
        <v>3</v>
      </c>
      <c r="N393" s="5" t="s">
        <v>776</v>
      </c>
      <c r="O393" s="5">
        <v>83480246.739199996</v>
      </c>
      <c r="P393" s="5">
        <v>17376791.008499999</v>
      </c>
      <c r="Q393" s="5">
        <v>0</v>
      </c>
      <c r="R393" s="5">
        <v>29947650.912300002</v>
      </c>
      <c r="S393" s="6">
        <f t="shared" ref="S393:S413" si="13">O393+P393+Q393+R393</f>
        <v>130804688.66</v>
      </c>
    </row>
    <row r="394" spans="1:19" ht="24.95" customHeight="1">
      <c r="A394" s="123"/>
      <c r="B394" s="121"/>
      <c r="C394" s="1">
        <v>6</v>
      </c>
      <c r="D394" s="5" t="s">
        <v>426</v>
      </c>
      <c r="E394" s="5">
        <v>66707320.8653</v>
      </c>
      <c r="F394" s="5">
        <v>13885430.610099999</v>
      </c>
      <c r="G394" s="5">
        <v>0</v>
      </c>
      <c r="H394" s="5">
        <v>32723101.556499999</v>
      </c>
      <c r="I394" s="6">
        <f t="shared" si="12"/>
        <v>113315853.0319</v>
      </c>
      <c r="J394" s="12"/>
      <c r="K394" s="118"/>
      <c r="L394" s="121"/>
      <c r="M394" s="13">
        <v>4</v>
      </c>
      <c r="N394" s="5" t="s">
        <v>777</v>
      </c>
      <c r="O394" s="5">
        <v>92137838.291500002</v>
      </c>
      <c r="P394" s="5">
        <v>19178907.855500001</v>
      </c>
      <c r="Q394" s="5">
        <v>0</v>
      </c>
      <c r="R394" s="5">
        <v>32613613.6976</v>
      </c>
      <c r="S394" s="6">
        <f t="shared" si="13"/>
        <v>143930359.84459999</v>
      </c>
    </row>
    <row r="395" spans="1:19" ht="24.95" customHeight="1">
      <c r="A395" s="123"/>
      <c r="B395" s="121"/>
      <c r="C395" s="1">
        <v>7</v>
      </c>
      <c r="D395" s="5" t="s">
        <v>427</v>
      </c>
      <c r="E395" s="5">
        <v>107672871.59890001</v>
      </c>
      <c r="F395" s="5">
        <v>22412595.316199999</v>
      </c>
      <c r="G395" s="5">
        <v>0</v>
      </c>
      <c r="H395" s="5">
        <v>47001358.642999999</v>
      </c>
      <c r="I395" s="6">
        <f t="shared" si="12"/>
        <v>177086825.55810001</v>
      </c>
      <c r="J395" s="12"/>
      <c r="K395" s="118"/>
      <c r="L395" s="121"/>
      <c r="M395" s="13">
        <v>5</v>
      </c>
      <c r="N395" s="5" t="s">
        <v>778</v>
      </c>
      <c r="O395" s="5">
        <v>80196168.943599999</v>
      </c>
      <c r="P395" s="5">
        <v>16693195.3588</v>
      </c>
      <c r="Q395" s="5">
        <v>0</v>
      </c>
      <c r="R395" s="5">
        <v>29539035.8402</v>
      </c>
      <c r="S395" s="6">
        <f t="shared" si="13"/>
        <v>126428400.1426</v>
      </c>
    </row>
    <row r="396" spans="1:19" ht="24.95" customHeight="1">
      <c r="A396" s="123"/>
      <c r="B396" s="121"/>
      <c r="C396" s="1">
        <v>8</v>
      </c>
      <c r="D396" s="5" t="s">
        <v>428</v>
      </c>
      <c r="E396" s="5">
        <v>73359227.215499997</v>
      </c>
      <c r="F396" s="5">
        <v>15270055.009</v>
      </c>
      <c r="G396" s="5">
        <v>0</v>
      </c>
      <c r="H396" s="5">
        <v>34858740.269500002</v>
      </c>
      <c r="I396" s="6">
        <f t="shared" si="12"/>
        <v>123488022.494</v>
      </c>
      <c r="J396" s="12"/>
      <c r="K396" s="118"/>
      <c r="L396" s="121"/>
      <c r="M396" s="13">
        <v>6</v>
      </c>
      <c r="N396" s="5" t="s">
        <v>779</v>
      </c>
      <c r="O396" s="5">
        <v>111357001.26100001</v>
      </c>
      <c r="P396" s="5">
        <v>23179463.571699999</v>
      </c>
      <c r="Q396" s="5">
        <v>0</v>
      </c>
      <c r="R396" s="5">
        <v>39827737.564199999</v>
      </c>
      <c r="S396" s="6">
        <f t="shared" si="13"/>
        <v>174364202.3969</v>
      </c>
    </row>
    <row r="397" spans="1:19" ht="24.95" customHeight="1">
      <c r="A397" s="123"/>
      <c r="B397" s="121"/>
      <c r="C397" s="1">
        <v>9</v>
      </c>
      <c r="D397" s="5" t="s">
        <v>429</v>
      </c>
      <c r="E397" s="5">
        <v>78858321.651600003</v>
      </c>
      <c r="F397" s="5">
        <v>16414716.3928</v>
      </c>
      <c r="G397" s="5">
        <v>0</v>
      </c>
      <c r="H397" s="5">
        <v>35862191.520099998</v>
      </c>
      <c r="I397" s="6">
        <f t="shared" si="12"/>
        <v>131135229.5645</v>
      </c>
      <c r="J397" s="12"/>
      <c r="K397" s="118"/>
      <c r="L397" s="121"/>
      <c r="M397" s="13">
        <v>7</v>
      </c>
      <c r="N397" s="5" t="s">
        <v>780</v>
      </c>
      <c r="O397" s="5">
        <v>84570811.331100002</v>
      </c>
      <c r="P397" s="5">
        <v>17603796.9619</v>
      </c>
      <c r="Q397" s="5">
        <v>0</v>
      </c>
      <c r="R397" s="5">
        <v>33964335.919399999</v>
      </c>
      <c r="S397" s="6">
        <f t="shared" si="13"/>
        <v>136138944.21239999</v>
      </c>
    </row>
    <row r="398" spans="1:19" ht="24.95" customHeight="1">
      <c r="A398" s="123"/>
      <c r="B398" s="121"/>
      <c r="C398" s="1">
        <v>10</v>
      </c>
      <c r="D398" s="5" t="s">
        <v>430</v>
      </c>
      <c r="E398" s="5">
        <v>79410622.994499996</v>
      </c>
      <c r="F398" s="5">
        <v>16529680.4158</v>
      </c>
      <c r="G398" s="5">
        <v>0</v>
      </c>
      <c r="H398" s="5">
        <v>37157387.250600003</v>
      </c>
      <c r="I398" s="6">
        <f t="shared" si="12"/>
        <v>133097690.6609</v>
      </c>
      <c r="J398" s="12"/>
      <c r="K398" s="118"/>
      <c r="L398" s="121"/>
      <c r="M398" s="13">
        <v>8</v>
      </c>
      <c r="N398" s="5" t="s">
        <v>389</v>
      </c>
      <c r="O398" s="5">
        <v>76728752.828799993</v>
      </c>
      <c r="P398" s="5">
        <v>15971437.0085</v>
      </c>
      <c r="Q398" s="5">
        <v>0</v>
      </c>
      <c r="R398" s="5">
        <v>28046041.384399999</v>
      </c>
      <c r="S398" s="6">
        <f t="shared" si="13"/>
        <v>120746231.22169998</v>
      </c>
    </row>
    <row r="399" spans="1:19" ht="24.95" customHeight="1">
      <c r="A399" s="123"/>
      <c r="B399" s="121"/>
      <c r="C399" s="1">
        <v>11</v>
      </c>
      <c r="D399" s="5" t="s">
        <v>431</v>
      </c>
      <c r="E399" s="5">
        <v>73602672.520300001</v>
      </c>
      <c r="F399" s="5">
        <v>15320729.250499999</v>
      </c>
      <c r="G399" s="5">
        <v>0</v>
      </c>
      <c r="H399" s="5">
        <v>31587803.689100001</v>
      </c>
      <c r="I399" s="6">
        <f t="shared" si="12"/>
        <v>120511205.45989999</v>
      </c>
      <c r="J399" s="12"/>
      <c r="K399" s="118"/>
      <c r="L399" s="121"/>
      <c r="M399" s="13">
        <v>9</v>
      </c>
      <c r="N399" s="5" t="s">
        <v>781</v>
      </c>
      <c r="O399" s="5">
        <v>82945951.619599998</v>
      </c>
      <c r="P399" s="5">
        <v>17265575.0623</v>
      </c>
      <c r="Q399" s="5">
        <v>0</v>
      </c>
      <c r="R399" s="5">
        <v>29902665.238299999</v>
      </c>
      <c r="S399" s="6">
        <f t="shared" si="13"/>
        <v>130114191.92019999</v>
      </c>
    </row>
    <row r="400" spans="1:19" ht="24.95" customHeight="1">
      <c r="A400" s="123"/>
      <c r="B400" s="121"/>
      <c r="C400" s="1">
        <v>12</v>
      </c>
      <c r="D400" s="5" t="s">
        <v>432</v>
      </c>
      <c r="E400" s="5">
        <v>72107354.064899996</v>
      </c>
      <c r="F400" s="5">
        <v>15009471.9494</v>
      </c>
      <c r="G400" s="5">
        <v>0</v>
      </c>
      <c r="H400" s="5">
        <v>34332275.403499998</v>
      </c>
      <c r="I400" s="6">
        <f t="shared" si="12"/>
        <v>121449101.41779998</v>
      </c>
      <c r="J400" s="12"/>
      <c r="K400" s="118"/>
      <c r="L400" s="121"/>
      <c r="M400" s="13">
        <v>10</v>
      </c>
      <c r="N400" s="5" t="s">
        <v>782</v>
      </c>
      <c r="O400" s="5">
        <v>109481891.6277</v>
      </c>
      <c r="P400" s="5">
        <v>22789151.0189</v>
      </c>
      <c r="Q400" s="5">
        <v>0</v>
      </c>
      <c r="R400" s="5">
        <v>34571037.717399999</v>
      </c>
      <c r="S400" s="6">
        <f t="shared" si="13"/>
        <v>166842080.36400002</v>
      </c>
    </row>
    <row r="401" spans="1:19" ht="24.95" customHeight="1">
      <c r="A401" s="123"/>
      <c r="B401" s="121"/>
      <c r="C401" s="1">
        <v>13</v>
      </c>
      <c r="D401" s="5" t="s">
        <v>433</v>
      </c>
      <c r="E401" s="5">
        <v>75341990.221300006</v>
      </c>
      <c r="F401" s="5">
        <v>15682776.098300001</v>
      </c>
      <c r="G401" s="5">
        <v>0</v>
      </c>
      <c r="H401" s="5">
        <v>35036551.762000002</v>
      </c>
      <c r="I401" s="6">
        <f t="shared" si="12"/>
        <v>126061318.08160001</v>
      </c>
      <c r="J401" s="12"/>
      <c r="K401" s="118"/>
      <c r="L401" s="121"/>
      <c r="M401" s="13">
        <v>11</v>
      </c>
      <c r="N401" s="5" t="s">
        <v>783</v>
      </c>
      <c r="O401" s="5">
        <v>68358299.902600005</v>
      </c>
      <c r="P401" s="5">
        <v>14229089.365499999</v>
      </c>
      <c r="Q401" s="5">
        <v>0</v>
      </c>
      <c r="R401" s="5">
        <v>25570965.313099999</v>
      </c>
      <c r="S401" s="6">
        <f t="shared" si="13"/>
        <v>108158354.5812</v>
      </c>
    </row>
    <row r="402" spans="1:19" ht="24.95" customHeight="1">
      <c r="A402" s="123"/>
      <c r="B402" s="121"/>
      <c r="C402" s="1">
        <v>14</v>
      </c>
      <c r="D402" s="5" t="s">
        <v>434</v>
      </c>
      <c r="E402" s="5">
        <v>67205393.364700004</v>
      </c>
      <c r="F402" s="5">
        <v>13989106.654100001</v>
      </c>
      <c r="G402" s="5">
        <v>0</v>
      </c>
      <c r="H402" s="5">
        <v>32239779.161499999</v>
      </c>
      <c r="I402" s="6">
        <f t="shared" si="12"/>
        <v>113434279.1803</v>
      </c>
      <c r="J402" s="12"/>
      <c r="K402" s="118"/>
      <c r="L402" s="121"/>
      <c r="M402" s="13">
        <v>12</v>
      </c>
      <c r="N402" s="5" t="s">
        <v>784</v>
      </c>
      <c r="O402" s="5">
        <v>78954966.255400002</v>
      </c>
      <c r="P402" s="5">
        <v>16434833.404300001</v>
      </c>
      <c r="Q402" s="5">
        <v>0</v>
      </c>
      <c r="R402" s="5">
        <v>30151843.248199999</v>
      </c>
      <c r="S402" s="6">
        <f t="shared" si="13"/>
        <v>125541642.90790001</v>
      </c>
    </row>
    <row r="403" spans="1:19" ht="24.95" customHeight="1">
      <c r="A403" s="123"/>
      <c r="B403" s="121"/>
      <c r="C403" s="1">
        <v>15</v>
      </c>
      <c r="D403" s="5" t="s">
        <v>435</v>
      </c>
      <c r="E403" s="5">
        <v>66854699.3662</v>
      </c>
      <c r="F403" s="5">
        <v>13916108.1118</v>
      </c>
      <c r="G403" s="5">
        <v>0</v>
      </c>
      <c r="H403" s="5">
        <v>29589829.202599999</v>
      </c>
      <c r="I403" s="6">
        <f t="shared" si="12"/>
        <v>110360636.6806</v>
      </c>
      <c r="J403" s="12"/>
      <c r="K403" s="118"/>
      <c r="L403" s="121"/>
      <c r="M403" s="13">
        <v>13</v>
      </c>
      <c r="N403" s="5" t="s">
        <v>785</v>
      </c>
      <c r="O403" s="5">
        <v>83650191.176499993</v>
      </c>
      <c r="P403" s="5">
        <v>17412165.7119</v>
      </c>
      <c r="Q403" s="5">
        <v>0</v>
      </c>
      <c r="R403" s="5">
        <v>33079656.064199999</v>
      </c>
      <c r="S403" s="6">
        <f t="shared" si="13"/>
        <v>134142012.95259999</v>
      </c>
    </row>
    <row r="404" spans="1:19" ht="24.95" customHeight="1">
      <c r="A404" s="123"/>
      <c r="B404" s="121"/>
      <c r="C404" s="1">
        <v>16</v>
      </c>
      <c r="D404" s="5" t="s">
        <v>436</v>
      </c>
      <c r="E404" s="5">
        <v>72254611.178399995</v>
      </c>
      <c r="F404" s="5">
        <v>15040124.183800001</v>
      </c>
      <c r="G404" s="5">
        <v>0</v>
      </c>
      <c r="H404" s="5">
        <v>34458304.410800003</v>
      </c>
      <c r="I404" s="6">
        <f t="shared" si="12"/>
        <v>121753039.773</v>
      </c>
      <c r="J404" s="12"/>
      <c r="K404" s="119"/>
      <c r="L404" s="122"/>
      <c r="M404" s="13">
        <v>14</v>
      </c>
      <c r="N404" s="5" t="s">
        <v>786</v>
      </c>
      <c r="O404" s="5">
        <v>92383855.802599996</v>
      </c>
      <c r="P404" s="5">
        <v>19230117.5134</v>
      </c>
      <c r="Q404" s="5">
        <v>0</v>
      </c>
      <c r="R404" s="5">
        <v>34682609.100900002</v>
      </c>
      <c r="S404" s="6">
        <f t="shared" si="13"/>
        <v>146296582.41690001</v>
      </c>
    </row>
    <row r="405" spans="1:19" ht="24.95" customHeight="1">
      <c r="A405" s="123"/>
      <c r="B405" s="121"/>
      <c r="C405" s="1">
        <v>17</v>
      </c>
      <c r="D405" s="5" t="s">
        <v>437</v>
      </c>
      <c r="E405" s="5">
        <v>82509757.095599994</v>
      </c>
      <c r="F405" s="5">
        <v>17174779.198899999</v>
      </c>
      <c r="G405" s="5">
        <v>0</v>
      </c>
      <c r="H405" s="5">
        <v>39126964.890299998</v>
      </c>
      <c r="I405" s="6">
        <f t="shared" si="12"/>
        <v>138811501.1848</v>
      </c>
      <c r="J405" s="12"/>
      <c r="K405" s="19"/>
      <c r="L405" s="114" t="s">
        <v>849</v>
      </c>
      <c r="M405" s="115"/>
      <c r="N405" s="116"/>
      <c r="O405" s="15">
        <v>1188037803.987</v>
      </c>
      <c r="P405" s="15">
        <v>247295443.37109998</v>
      </c>
      <c r="Q405" s="15">
        <v>0</v>
      </c>
      <c r="R405" s="15">
        <v>436373419.31089997</v>
      </c>
      <c r="S405" s="8">
        <f t="shared" si="13"/>
        <v>1871706666.6689999</v>
      </c>
    </row>
    <row r="406" spans="1:19" ht="24.95" customHeight="1">
      <c r="A406" s="123"/>
      <c r="B406" s="121"/>
      <c r="C406" s="1">
        <v>18</v>
      </c>
      <c r="D406" s="5" t="s">
        <v>438</v>
      </c>
      <c r="E406" s="5">
        <v>99199143.494000003</v>
      </c>
      <c r="F406" s="5">
        <v>20648750.477499999</v>
      </c>
      <c r="G406" s="5">
        <v>0</v>
      </c>
      <c r="H406" s="5">
        <v>43734396.4692</v>
      </c>
      <c r="I406" s="6">
        <f t="shared" si="12"/>
        <v>163582290.44069999</v>
      </c>
      <c r="J406" s="12"/>
      <c r="K406" s="117">
        <v>37</v>
      </c>
      <c r="L406" s="120" t="s">
        <v>62</v>
      </c>
      <c r="M406" s="13">
        <v>1</v>
      </c>
      <c r="N406" s="5" t="s">
        <v>787</v>
      </c>
      <c r="O406" s="5">
        <v>61026074.0009</v>
      </c>
      <c r="P406" s="5">
        <v>12702853.374399999</v>
      </c>
      <c r="Q406" s="5">
        <v>0</v>
      </c>
      <c r="R406" s="5">
        <v>198454938.75850001</v>
      </c>
      <c r="S406" s="6">
        <f t="shared" si="13"/>
        <v>272183866.13380003</v>
      </c>
    </row>
    <row r="407" spans="1:19" ht="24.95" customHeight="1">
      <c r="A407" s="123"/>
      <c r="B407" s="121"/>
      <c r="C407" s="1">
        <v>19</v>
      </c>
      <c r="D407" s="5" t="s">
        <v>439</v>
      </c>
      <c r="E407" s="5">
        <v>68201861.674999997</v>
      </c>
      <c r="F407" s="5">
        <v>14196526.0407</v>
      </c>
      <c r="G407" s="5">
        <v>0</v>
      </c>
      <c r="H407" s="5">
        <v>33477432.397399999</v>
      </c>
      <c r="I407" s="6">
        <f t="shared" si="12"/>
        <v>115875820.11309999</v>
      </c>
      <c r="J407" s="12"/>
      <c r="K407" s="118"/>
      <c r="L407" s="121"/>
      <c r="M407" s="13">
        <v>2</v>
      </c>
      <c r="N407" s="5" t="s">
        <v>788</v>
      </c>
      <c r="O407" s="5">
        <v>155785122.5634</v>
      </c>
      <c r="P407" s="5">
        <v>32427378.0057</v>
      </c>
      <c r="Q407" s="5">
        <v>0</v>
      </c>
      <c r="R407" s="5">
        <v>239934091.7881</v>
      </c>
      <c r="S407" s="6">
        <f t="shared" si="13"/>
        <v>428146592.35720003</v>
      </c>
    </row>
    <row r="408" spans="1:19" ht="24.95" customHeight="1">
      <c r="A408" s="123"/>
      <c r="B408" s="121"/>
      <c r="C408" s="1">
        <v>20</v>
      </c>
      <c r="D408" s="5" t="s">
        <v>440</v>
      </c>
      <c r="E408" s="5">
        <v>65717036.080399998</v>
      </c>
      <c r="F408" s="5">
        <v>13679298.352299999</v>
      </c>
      <c r="G408" s="5">
        <v>0</v>
      </c>
      <c r="H408" s="5">
        <v>31740271.139899999</v>
      </c>
      <c r="I408" s="6">
        <f t="shared" si="12"/>
        <v>111136605.57259999</v>
      </c>
      <c r="J408" s="12"/>
      <c r="K408" s="118"/>
      <c r="L408" s="121"/>
      <c r="M408" s="13">
        <v>3</v>
      </c>
      <c r="N408" s="5" t="s">
        <v>789</v>
      </c>
      <c r="O408" s="5">
        <v>87749499.367400005</v>
      </c>
      <c r="P408" s="5">
        <v>18265455.2564</v>
      </c>
      <c r="Q408" s="5">
        <v>0</v>
      </c>
      <c r="R408" s="5">
        <v>208176221.9492</v>
      </c>
      <c r="S408" s="6">
        <f t="shared" si="13"/>
        <v>314191176.57300001</v>
      </c>
    </row>
    <row r="409" spans="1:19" ht="24.95" customHeight="1">
      <c r="A409" s="123"/>
      <c r="B409" s="121"/>
      <c r="C409" s="1">
        <v>21</v>
      </c>
      <c r="D409" s="5" t="s">
        <v>441</v>
      </c>
      <c r="E409" s="5">
        <v>95750400.618300006</v>
      </c>
      <c r="F409" s="5">
        <v>19930879.046399999</v>
      </c>
      <c r="G409" s="5">
        <v>0</v>
      </c>
      <c r="H409" s="5">
        <v>43934038.397600003</v>
      </c>
      <c r="I409" s="6">
        <f t="shared" si="12"/>
        <v>159615318.0623</v>
      </c>
      <c r="J409" s="12"/>
      <c r="K409" s="118"/>
      <c r="L409" s="121"/>
      <c r="M409" s="13">
        <v>4</v>
      </c>
      <c r="N409" s="5" t="s">
        <v>790</v>
      </c>
      <c r="O409" s="5">
        <v>75202484.303900003</v>
      </c>
      <c r="P409" s="5">
        <v>15653737.3105</v>
      </c>
      <c r="Q409" s="5">
        <v>0</v>
      </c>
      <c r="R409" s="5">
        <v>204176125.76930001</v>
      </c>
      <c r="S409" s="6">
        <f t="shared" si="13"/>
        <v>295032347.38370001</v>
      </c>
    </row>
    <row r="410" spans="1:19" ht="24.95" customHeight="1">
      <c r="A410" s="123"/>
      <c r="B410" s="121"/>
      <c r="C410" s="1">
        <v>22</v>
      </c>
      <c r="D410" s="5" t="s">
        <v>442</v>
      </c>
      <c r="E410" s="5">
        <v>63725611.709100001</v>
      </c>
      <c r="F410" s="5">
        <v>13264774.3606</v>
      </c>
      <c r="G410" s="5">
        <v>0</v>
      </c>
      <c r="H410" s="5">
        <v>31024820.363000002</v>
      </c>
      <c r="I410" s="6">
        <f t="shared" si="12"/>
        <v>108015206.43270001</v>
      </c>
      <c r="J410" s="12"/>
      <c r="K410" s="118"/>
      <c r="L410" s="121"/>
      <c r="M410" s="13">
        <v>5</v>
      </c>
      <c r="N410" s="5" t="s">
        <v>791</v>
      </c>
      <c r="O410" s="5">
        <v>71455147.331799999</v>
      </c>
      <c r="P410" s="5">
        <v>14873712.1675</v>
      </c>
      <c r="Q410" s="5">
        <v>0</v>
      </c>
      <c r="R410" s="5">
        <v>200696907.24630001</v>
      </c>
      <c r="S410" s="6">
        <f t="shared" si="13"/>
        <v>287025766.74559999</v>
      </c>
    </row>
    <row r="411" spans="1:19" ht="24.95" customHeight="1">
      <c r="A411" s="123"/>
      <c r="B411" s="121"/>
      <c r="C411" s="1">
        <v>23</v>
      </c>
      <c r="D411" s="5" t="s">
        <v>443</v>
      </c>
      <c r="E411" s="5">
        <v>64312196.179700002</v>
      </c>
      <c r="F411" s="5">
        <v>13386874.571699999</v>
      </c>
      <c r="G411" s="5">
        <v>0</v>
      </c>
      <c r="H411" s="5">
        <v>30755770.320500001</v>
      </c>
      <c r="I411" s="6">
        <f t="shared" si="12"/>
        <v>108454841.0719</v>
      </c>
      <c r="J411" s="12"/>
      <c r="K411" s="119"/>
      <c r="L411" s="122"/>
      <c r="M411" s="13">
        <v>6</v>
      </c>
      <c r="N411" s="5" t="s">
        <v>792</v>
      </c>
      <c r="O411" s="5">
        <v>73501476.368599996</v>
      </c>
      <c r="P411" s="5">
        <v>15299664.8137</v>
      </c>
      <c r="Q411" s="5">
        <v>0</v>
      </c>
      <c r="R411" s="5">
        <v>200032778.1539</v>
      </c>
      <c r="S411" s="6">
        <f t="shared" si="13"/>
        <v>288833919.3362</v>
      </c>
    </row>
    <row r="412" spans="1:19" ht="24.95" customHeight="1">
      <c r="A412" s="123"/>
      <c r="B412" s="121"/>
      <c r="C412" s="1">
        <v>24</v>
      </c>
      <c r="D412" s="5" t="s">
        <v>444</v>
      </c>
      <c r="E412" s="5">
        <v>82970471.206699997</v>
      </c>
      <c r="F412" s="5">
        <v>17270678.925299998</v>
      </c>
      <c r="G412" s="5">
        <v>0</v>
      </c>
      <c r="H412" s="5">
        <v>38131174.452399999</v>
      </c>
      <c r="I412" s="6">
        <f t="shared" si="12"/>
        <v>138372324.5844</v>
      </c>
      <c r="J412" s="12"/>
      <c r="K412" s="19"/>
      <c r="L412" s="114"/>
      <c r="M412" s="115"/>
      <c r="N412" s="116"/>
      <c r="O412" s="20">
        <v>524719803.93599999</v>
      </c>
      <c r="P412" s="20">
        <v>109222800.92820001</v>
      </c>
      <c r="Q412" s="20">
        <v>0</v>
      </c>
      <c r="R412" s="20">
        <v>1251471063.6652999</v>
      </c>
      <c r="S412" s="8">
        <f t="shared" si="13"/>
        <v>1885413668.5295</v>
      </c>
    </row>
    <row r="413" spans="1:19" ht="24.95" customHeight="1">
      <c r="A413" s="123"/>
      <c r="B413" s="121"/>
      <c r="C413" s="1">
        <v>25</v>
      </c>
      <c r="D413" s="5" t="s">
        <v>445</v>
      </c>
      <c r="E413" s="5">
        <v>84777423.983600006</v>
      </c>
      <c r="F413" s="5">
        <v>17646804.320099998</v>
      </c>
      <c r="G413" s="5">
        <v>0</v>
      </c>
      <c r="H413" s="5">
        <v>39928182.208300002</v>
      </c>
      <c r="I413" s="6">
        <f t="shared" si="12"/>
        <v>142352410.51199999</v>
      </c>
      <c r="J413" s="12"/>
      <c r="K413" s="114"/>
      <c r="L413" s="115"/>
      <c r="M413" s="115"/>
      <c r="N413" s="116"/>
      <c r="O413" s="15">
        <v>57749715447.623062</v>
      </c>
      <c r="P413" s="15">
        <v>12020864519.840502</v>
      </c>
      <c r="Q413" s="15">
        <f>-802417169.56</f>
        <v>-802417169.55999994</v>
      </c>
      <c r="R413" s="15">
        <v>26874964271.005814</v>
      </c>
      <c r="S413" s="8">
        <f t="shared" si="13"/>
        <v>95843127068.909378</v>
      </c>
    </row>
    <row r="414" spans="1:19">
      <c r="E414" s="31">
        <f t="shared" ref="E414:H414" si="14">SUM(E389:E413)</f>
        <v>1895047039.1407998</v>
      </c>
      <c r="F414" s="31">
        <f t="shared" si="14"/>
        <v>394462614.05200005</v>
      </c>
      <c r="G414" s="31">
        <f t="shared" si="14"/>
        <v>0</v>
      </c>
      <c r="H414" s="31">
        <f t="shared" si="14"/>
        <v>888301558.42640018</v>
      </c>
      <c r="I414" s="6">
        <f t="shared" si="12"/>
        <v>3177811211.6191998</v>
      </c>
    </row>
  </sheetData>
  <mergeCells count="116">
    <mergeCell ref="A1:S1"/>
    <mergeCell ref="B4:S4"/>
    <mergeCell ref="B8:B24"/>
    <mergeCell ref="L8:L26"/>
    <mergeCell ref="K8:K26"/>
    <mergeCell ref="A8:A24"/>
    <mergeCell ref="B25:D25"/>
    <mergeCell ref="A26:A46"/>
    <mergeCell ref="B26:B46"/>
    <mergeCell ref="L27:N27"/>
    <mergeCell ref="L106:N106"/>
    <mergeCell ref="K107:K122"/>
    <mergeCell ref="L107:L122"/>
    <mergeCell ref="B48:B78"/>
    <mergeCell ref="A80:A100"/>
    <mergeCell ref="K85:K105"/>
    <mergeCell ref="A123:A130"/>
    <mergeCell ref="B123:B130"/>
    <mergeCell ref="L123:N123"/>
    <mergeCell ref="K28:K61"/>
    <mergeCell ref="L28:L61"/>
    <mergeCell ref="L62:N62"/>
    <mergeCell ref="K63:K83"/>
    <mergeCell ref="L63:L83"/>
    <mergeCell ref="L84:N84"/>
    <mergeCell ref="L85:L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K406:K411"/>
    <mergeCell ref="L406:L411"/>
    <mergeCell ref="B388:D388"/>
    <mergeCell ref="A389:A413"/>
    <mergeCell ref="B389:B413"/>
    <mergeCell ref="L412:N412"/>
    <mergeCell ref="K413:N413"/>
    <mergeCell ref="L390:N390"/>
    <mergeCell ref="K391:K404"/>
    <mergeCell ref="L391:L404"/>
    <mergeCell ref="L405:N405"/>
    <mergeCell ref="K356:K371"/>
    <mergeCell ref="L356:L371"/>
    <mergeCell ref="L372:N372"/>
    <mergeCell ref="K373:K389"/>
    <mergeCell ref="L373:L389"/>
    <mergeCell ref="K308:K330"/>
    <mergeCell ref="L308:L330"/>
    <mergeCell ref="L331:N331"/>
    <mergeCell ref="K332:K354"/>
    <mergeCell ref="L332:L354"/>
    <mergeCell ref="L355:N355"/>
    <mergeCell ref="K256:K288"/>
    <mergeCell ref="L256:L288"/>
    <mergeCell ref="L289:N289"/>
    <mergeCell ref="K290:K306"/>
    <mergeCell ref="L290:L306"/>
    <mergeCell ref="L307:N307"/>
    <mergeCell ref="K206:K223"/>
    <mergeCell ref="L206:L223"/>
    <mergeCell ref="L224:N224"/>
    <mergeCell ref="K225:K254"/>
    <mergeCell ref="L225:L254"/>
    <mergeCell ref="L255:N255"/>
    <mergeCell ref="K159:K183"/>
    <mergeCell ref="L159:L183"/>
    <mergeCell ref="L184:N184"/>
    <mergeCell ref="K185:K204"/>
    <mergeCell ref="L185:L204"/>
    <mergeCell ref="L205:N205"/>
    <mergeCell ref="K124:K143"/>
    <mergeCell ref="L124:L143"/>
    <mergeCell ref="L144:N144"/>
    <mergeCell ref="K145:K157"/>
    <mergeCell ref="L145:L157"/>
    <mergeCell ref="L158:N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MONTHENTRY</vt:lpstr>
      <vt:lpstr>FG</vt:lpstr>
      <vt:lpstr>SG Details</vt:lpstr>
      <vt:lpstr>LGC Details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2017-07-07T22:12:17Z</cp:lastPrinted>
  <dcterms:created xsi:type="dcterms:W3CDTF">2003-11-12T08:54:16Z</dcterms:created>
  <dcterms:modified xsi:type="dcterms:W3CDTF">2017-07-13T15:42:24Z</dcterms:modified>
</cp:coreProperties>
</file>